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07" documentId="13_ncr:1_{F6CB121F-512D-4AA6-A0C1-0FB36C537598}" xr6:coauthVersionLast="47" xr6:coauthVersionMax="47" xr10:uidLastSave="{8F84423A-2EB5-40E1-9CC2-D5A1EE41981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<sst xmlns="http://schemas.openxmlformats.org/spreadsheetml/2006/main" count="180294" uniqueCount="39130">
  <si>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</si>
  <si>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</si>
  <si>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</si>
  <si>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</si>
  <si>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</si>
  <si>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</si>
  <si>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</si>
  <si>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</si>
  <si>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</si>
  <si>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</si>
  <si>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</si>
  <si>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</si>
  <si>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</si>
  <si>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</si>
  <si>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</si>
  <si>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</si>
  <si>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</si>
  <si>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</si>
  <si>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</si>
  <si>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</si>
  <si>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</si>
  <si>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</si>
  <si>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</si>
  <si>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</si>
  <si>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</si>
  <si>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</si>
  <si>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</si>
  <si>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</si>
  <si>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</si>
  <si>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</si>
  <si>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</si>
  <si>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</si>
  <si>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</si>
  <si>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</si>
  <si>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</si>
  <si>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</si>
  <si>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</si>
  <si>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</si>
  <si>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</si>
  <si>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</si>
  <si>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</si>
  <si>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</si>
  <si>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</si>
  <si>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</si>
  <si>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</si>
  <si>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</si>
  <si>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</si>
  <si>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</si>
  <si>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</si>
  <si>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</si>
  <si>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</si>
  <si>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</si>
  <si>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</si>
  <si>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</si>
  <si>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</si>
  <si>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</si>
  <si>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</si>
  <si>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</si>
  <si>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</si>
  <si>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</si>
  <si>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</si>
  <si>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</si>
  <si>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</si>
  <si>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</si>
  <si>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</si>
  <si>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</si>
  <si>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</si>
  <si>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</si>
  <si>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</si>
  <si>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</si>
  <si>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</si>
  <si>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</si>
  <si>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</si>
  <si>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</si>
  <si>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</si>
  <si>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</si>
  <si>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</si>
  <si>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</si>
  <si>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</si>
  <si>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</si>
  <si>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</si>
  <si>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</si>
  <si>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</si>
  <si>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</si>
  <si>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</si>
  <si>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</si>
  <si>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</si>
  <si>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</si>
  <si>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</si>
  <si>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</si>
  <si>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</si>
  <si>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</si>
  <si>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</si>
  <si>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</si>
  <si>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</si>
  <si>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</si>
  <si>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</si>
  <si>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</si>
  <si>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</si>
  <si>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</si>
  <si>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</si>
  <si>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</si>
  <si>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</si>
  <si>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</si>
  <si>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</si>
  <si>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</si>
  <si>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</si>
  <si>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</si>
  <si>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</si>
  <si>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</si>
  <si>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</si>
  <si>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</si>
  <si>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</si>
  <si>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</si>
  <si>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</si>
  <si>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</si>
  <si>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</si>
  <si>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</si>
  <si>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</si>
  <si>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</si>
  <si>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</si>
  <si>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</si>
  <si>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</si>
  <si>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</si>
  <si>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</si>
  <si>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</si>
  <si>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</si>
  <si>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</si>
  <si>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</si>
  <si>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</si>
  <si>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</si>
  <si>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</si>
  <si>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</si>
  <si>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</si>
  <si>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</si>
  <si>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</si>
  <si>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</si>
  <si>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</si>
  <si>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</si>
  <si>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</si>
  <si>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</si>
  <si>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</si>
  <si>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</si>
  <si>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</si>
  <si>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</si>
  <si>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</si>
  <si>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</si>
  <si>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</si>
  <si>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</si>
  <si>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</si>
  <si>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</si>
  <si>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</si>
  <si>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</si>
  <si>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</si>
  <si>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</si>
  <si>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</si>
  <si>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</si>
  <si>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</si>
  <si>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</si>
  <si>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</si>
  <si>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</si>
  <si>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</si>
  <si>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</si>
  <si>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</si>
  <si>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</si>
  <si>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</si>
  <si>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</si>
  <si>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</si>
  <si>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</si>
  <si>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</si>
  <si>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</si>
  <si>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</si>
  <si>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</si>
  <si>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</si>
  <si>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</si>
  <si>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</si>
  <si>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</si>
  <si>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</si>
  <si>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</si>
  <si>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</si>
  <si>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</si>
  <si>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</si>
  <si>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</si>
  <si>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</si>
  <si>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</si>
  <si>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</si>
  <si>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</si>
  <si>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</si>
  <si>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</si>
  <si>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</si>
  <si>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</si>
  <si>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</si>
  <si>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</si>
  <si>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</si>
  <si>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</si>
  <si>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</si>
  <si>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</si>
  <si>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</si>
  <si>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</si>
  <si>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</si>
  <si>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</si>
  <si>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</si>
  <si>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</si>
  <si>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</si>
  <si>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</si>
  <si>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</si>
  <si>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</si>
  <si>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</si>
  <si>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</si>
  <si>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</si>
  <si>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</si>
  <si>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</si>
  <si>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</si>
  <si>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</si>
  <si>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</si>
  <si>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</si>
  <si>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</si>
  <si>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</si>
  <si>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</si>
  <si>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</si>
  <si>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</si>
  <si>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</si>
  <si>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</si>
  <si>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</si>
  <si>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</si>
  <si>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</si>
  <si>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</si>
  <si>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</si>
  <si>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</si>
  <si>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</si>
  <si>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</si>
  <si>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</si>
  <si>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</si>
  <si>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</si>
  <si>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</si>
  <si>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</si>
  <si>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</si>
  <si>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</si>
  <si>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</si>
  <si>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</si>
  <si>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</si>
  <si>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</si>
  <si>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</si>
  <si>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</si>
  <si>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</si>
  <si>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</si>
  <si>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</si>
  <si>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</si>
  <si>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</si>
  <si>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</si>
  <si>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</si>
  <si>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</si>
  <si>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</si>
  <si>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</si>
  <si>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</si>
  <si>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</si>
  <si>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</si>
  <si>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</si>
  <si>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</si>
  <si>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</si>
  <si>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</si>
  <si>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</si>
  <si>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</si>
  <si>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</si>
  <si>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</si>
  <si>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</si>
  <si>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</si>
  <si>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</si>
  <si>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</si>
  <si>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</si>
  <si>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</si>
  <si>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</si>
  <si>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</si>
  <si>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</si>
  <si>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</si>
  <si>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</si>
  <si>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</si>
  <si>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</si>
  <si>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</si>
  <si>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</si>
  <si>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</si>
  <si>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</si>
  <si>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</si>
  <si>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</si>
  <si>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</si>
  <si>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</si>
  <si>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</si>
  <si>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</si>
  <si>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</si>
  <si>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</si>
  <si>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</si>
  <si>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</si>
  <si>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</si>
  <si>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</si>
  <si>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</si>
  <si>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</si>
  <si>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</si>
  <si>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</si>
  <si>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</si>
  <si>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</si>
  <si>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</si>
  <si>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</si>
  <si>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</si>
  <si>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</si>
  <si>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</si>
  <si>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</si>
  <si>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</si>
  <si>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</si>
  <si>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</si>
  <si>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</si>
  <si>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</si>
  <si>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</si>
  <si>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</si>
  <si>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</si>
  <si>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</si>
  <si>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</si>
  <si>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</si>
  <si>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</si>
  <si>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</si>
  <si>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</si>
  <si>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</si>
  <si>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</si>
  <si>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</si>
  <si>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</si>
  <si>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</si>
  <si>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</si>
  <si>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</si>
  <si>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</si>
  <si>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</si>
  <si>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</si>
  <si>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</si>
  <si>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</si>
  <si>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</si>
  <si>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</si>
  <si>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</si>
  <si>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</si>
  <si>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</si>
  <si>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</si>
  <si>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</si>
  <si>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</si>
  <si>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</si>
  <si>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</si>
  <si>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</si>
  <si>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</si>
  <si>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</si>
  <si>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</si>
  <si>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</si>
  <si>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</si>
  <si>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</si>
  <si>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</si>
  <si>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</si>
  <si>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</si>
  <si>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</si>
  <si>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</si>
  <si>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</si>
  <si>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</si>
  <si>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</si>
  <si>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</si>
  <si>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</si>
  <si>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</si>
  <si>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</si>
  <si>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</si>
  <si>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</si>
  <si>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</si>
  <si>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</si>
  <si>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</si>
  <si>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</si>
  <si>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</si>
  <si>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</si>
  <si>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</si>
  <si>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</si>
  <si>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</si>
  <si>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</si>
  <si>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</si>
  <si>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</si>
  <si>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</si>
  <si>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</si>
  <si>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</si>
  <si>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</si>
  <si>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</si>
  <si>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</si>
  <si>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</si>
  <si>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</si>
  <si>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</si>
  <si>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</si>
  <si>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</si>
  <si>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</si>
  <si>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</si>
  <si>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</si>
  <si>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</si>
  <si>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</si>
  <si>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</si>
  <si>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</si>
  <si>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</si>
  <si>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</si>
  <si>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</si>
  <si>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</si>
  <si>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</si>
  <si>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</si>
  <si>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</si>
  <si>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</si>
  <si>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</si>
  <si>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</si>
  <si>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</si>
  <si>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</si>
  <si>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</si>
  <si>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</si>
  <si>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</si>
  <si>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</si>
  <si>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</si>
  <si>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</si>
  <si>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</si>
  <si>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</si>
  <si>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</si>
  <si>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</si>
  <si>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</si>
  <si>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</si>
  <si>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</si>
  <si>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</si>
  <si>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</si>
  <si>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</si>
  <si>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</si>
  <si>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</si>
  <si>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</si>
  <si>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</si>
  <si>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</si>
  <si>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</si>
  <si>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</si>
  <si>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</si>
  <si>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</si>
  <si>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</si>
  <si>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</si>
  <si>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</si>
  <si>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</si>
  <si>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</si>
  <si>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</si>
  <si>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</si>
  <si>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</si>
  <si>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</si>
  <si>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</si>
  <si>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</si>
  <si>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</si>
  <si>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</si>
  <si>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</si>
  <si>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</si>
  <si>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</si>
  <si>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</si>
  <si>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</si>
  <si>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</si>
  <si>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</si>
  <si>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</si>
  <si>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</si>
  <si>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</si>
  <si>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</si>
  <si>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</si>
  <si>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</si>
  <si>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</si>
  <si>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</si>
  <si>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</si>
  <si>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</si>
  <si>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</si>
  <si>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</si>
  <si>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</si>
  <si>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</si>
  <si>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</si>
  <si>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</si>
  <si>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</si>
  <si>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</si>
  <si>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</si>
  <si>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</si>
  <si>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</si>
  <si>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</si>
  <si>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</si>
  <si>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</si>
  <si>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</si>
  <si>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</si>
  <si>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</si>
  <si>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</si>
  <si>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</si>
  <si>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</si>
  <si>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</si>
  <si>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</si>
  <si>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</si>
  <si>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</si>
  <si>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</si>
  <si>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</si>
  <si>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</si>
  <si>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</si>
  <si>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</si>
  <si>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</si>
  <si>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</si>
  <si>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</si>
  <si>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</si>
  <si>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</si>
  <si>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</si>
  <si>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</si>
  <si>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</si>
  <si>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</si>
  <si>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</si>
  <si>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</si>
  <si>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</si>
  <si>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</si>
  <si>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</si>
  <si>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</si>
  <si>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</si>
  <si>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</si>
  <si>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</si>
  <si>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</si>
  <si>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</si>
  <si>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</si>
  <si>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</si>
  <si>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</si>
  <si>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</si>
  <si>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</si>
  <si>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</si>
  <si>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</si>
  <si>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</si>
  <si>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</si>
  <si>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</si>
  <si>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</si>
  <si>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</si>
  <si>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</si>
  <si>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</si>
  <si>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</si>
  <si>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</si>
  <si>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</si>
  <si>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</si>
  <si>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</si>
  <si>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</si>
  <si>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</si>
  <si>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</si>
  <si>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</si>
  <si>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</si>
  <si>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</si>
  <si>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</si>
  <si>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</si>
  <si>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</si>
  <si>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</si>
  <si>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</si>
  <si>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</si>
  <si>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</si>
  <si>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</si>
  <si>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</si>
  <si>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</si>
  <si>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</si>
  <si>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</si>
  <si>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</si>
  <si>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</si>
  <si>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</si>
  <si>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</si>
  <si>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</si>
  <si>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</si>
  <si>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</si>
  <si>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</si>
  <si>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</si>
  <si>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</si>
  <si>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</si>
  <si>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</si>
  <si>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</si>
  <si>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</si>
  <si>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</si>
  <si>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</si>
  <si>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</si>
  <si>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</si>
  <si>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</si>
  <si>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</si>
  <si>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</si>
  <si>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</si>
  <si>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</si>
  <si>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</si>
  <si>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</si>
  <si>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</si>
  <si>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</si>
  <si>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</si>
  <si>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</si>
  <si>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</si>
  <si>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</si>
  <si>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</si>
  <si>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</si>
  <si>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</si>
  <si>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</si>
  <si>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</si>
  <si>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</si>
  <si>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</si>
  <si>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</si>
  <si>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</si>
  <si>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</si>
  <si>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</si>
  <si>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</si>
  <si>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</si>
  <si>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</si>
  <si>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</si>
  <si>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</si>
  <si>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</si>
  <si>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</si>
  <si>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</si>
  <si>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</si>
  <si>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</si>
  <si>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</si>
  <si>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</si>
  <si>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</si>
  <si>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</si>
  <si>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</si>
  <si>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</si>
  <si>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</si>
  <si>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</si>
  <si>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</si>
  <si>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</si>
  <si>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</si>
  <si>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</si>
  <si>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</si>
  <si>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</si>
  <si>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</si>
  <si>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</si>
  <si>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</si>
  <si>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</si>
  <si>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</si>
  <si>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</si>
  <si>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</si>
  <si>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</si>
  <si>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</si>
  <si>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</si>
  <si>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</si>
  <si>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</si>
  <si>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</si>
  <si>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</si>
  <si>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</si>
  <si>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</si>
  <si>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</si>
  <si>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</si>
  <si>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</si>
  <si>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</si>
  <si>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</si>
  <si>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</si>
  <si>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</si>
  <si>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</si>
  <si>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</si>
  <si>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</si>
  <si>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</si>
  <si>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</si>
  <si>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</si>
  <si>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</si>
  <si>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</si>
  <si>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</si>
  <si>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</si>
  <si>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</si>
  <si>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</si>
  <si>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</si>
  <si>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</si>
  <si>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</si>
  <si>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</si>
  <si>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</si>
  <si>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</si>
  <si>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</si>
  <si>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</si>
  <si>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</si>
  <si>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</si>
  <si>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</si>
  <si>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</si>
  <si>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</si>
  <si>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</si>
  <si>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</si>
  <si>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</si>
  <si>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</si>
  <si>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</si>
  <si>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</si>
  <si>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</si>
  <si>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</si>
  <si>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</si>
  <si>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</si>
  <si>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</si>
  <si>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</si>
  <si>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</si>
  <si>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</si>
  <si>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</si>
  <si>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</si>
  <si>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</si>
  <si>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</si>
  <si>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</si>
  <si>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</si>
  <si>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</si>
  <si>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</si>
  <si>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</si>
  <si>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</si>
  <si>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</si>
  <si>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</si>
  <si>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</si>
  <si>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</si>
  <si>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</si>
  <si>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</si>
  <si>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</si>
  <si>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</si>
  <si>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</si>
  <si>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</si>
  <si>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</si>
  <si>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</si>
  <si>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</si>
  <si>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</si>
  <si>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</si>
  <si>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</si>
  <si>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</si>
  <si>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</si>
  <si>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</si>
  <si>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</si>
  <si>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</si>
  <si>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</si>
  <si>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</si>
  <si>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</si>
  <si>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</si>
  <si>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</si>
  <si>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</si>
  <si>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</si>
  <si>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</si>
  <si>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</si>
  <si>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</si>
  <si>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</si>
  <si>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</si>
  <si>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</si>
  <si>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</si>
  <si>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</si>
  <si>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</si>
  <si>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</si>
  <si>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</si>
  <si>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</si>
  <si>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</si>
  <si>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</si>
  <si>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</si>
  <si>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</si>
  <si>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</si>
  <si>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</si>
  <si>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</si>
  <si>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</si>
  <si>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</si>
  <si>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</si>
  <si>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</si>
  <si>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</si>
  <si>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</si>
  <si>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</si>
  <si>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</si>
  <si>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</si>
  <si>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</si>
  <si>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</si>
  <si>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</si>
  <si>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</si>
  <si>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</si>
  <si>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</si>
  <si>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</si>
  <si>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</si>
  <si>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</si>
  <si>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</si>
  <si>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</si>
  <si>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</si>
  <si>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</si>
  <si>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</si>
  <si>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</si>
  <si>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</si>
  <si>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</si>
  <si>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</si>
  <si>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</si>
  <si>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</si>
  <si>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</si>
  <si>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</si>
  <si>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</si>
  <si>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</si>
  <si>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</si>
  <si>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</si>
  <si>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</si>
  <si>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</si>
  <si>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</si>
  <si>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</si>
  <si>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</si>
  <si>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</si>
  <si>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</si>
  <si>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</si>
  <si>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</si>
  <si>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</si>
  <si>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</si>
  <si>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</si>
  <si>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</si>
  <si>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</si>
  <si>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</si>
  <si>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</si>
  <si>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</si>
  <si>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</si>
  <si>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</si>
  <si>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</si>
  <si>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</si>
  <si>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</si>
  <si>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</si>
  <si>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</si>
  <si>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</si>
  <si>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</si>
  <si>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</si>
  <si>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</si>
  <si>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</si>
  <si>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</si>
  <si>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</si>
  <si>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</si>
  <si>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</si>
  <si>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</si>
  <si>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</si>
  <si>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</si>
  <si>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</si>
  <si>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</si>
  <si>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</si>
  <si>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</si>
  <si>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</si>
  <si>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</si>
  <si>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</si>
  <si>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</si>
  <si>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</si>
  <si>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</si>
  <si>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</si>
  <si>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</si>
  <si>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</si>
  <si>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</si>
  <si>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</si>
  <si>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</si>
  <si>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</si>
  <si>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</si>
  <si>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</si>
  <si>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</si>
  <si>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</si>
  <si>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</si>
  <si>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</si>
  <si>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</si>
  <si>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</si>
  <si>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</si>
  <si>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</si>
  <si>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</si>
  <si>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</si>
  <si>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</si>
  <si>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</si>
  <si>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</si>
  <si>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</si>
  <si>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</si>
  <si>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</si>
  <si>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</si>
  <si>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</si>
  <si>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</si>
  <si>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</si>
  <si>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</si>
  <si>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</si>
  <si>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</si>
  <si>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</si>
  <si>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</si>
  <si>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</si>
  <si>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</si>
  <si>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</si>
  <si>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</si>
  <si>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</si>
  <si>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</si>
  <si>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</si>
  <si>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</si>
  <si>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</si>
  <si>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</si>
  <si>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</si>
  <si>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</si>
  <si>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</si>
  <si>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</si>
  <si>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</si>
  <si>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</si>
  <si>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</si>
  <si>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</si>
  <si>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</si>
  <si>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</si>
  <si>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</si>
  <si>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</si>
  <si>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</si>
  <si>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</si>
  <si>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</si>
  <si>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</si>
  <si>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</si>
  <si>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</si>
  <si>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</si>
  <si>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</si>
  <si>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</si>
  <si>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</si>
  <si>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</si>
  <si>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</si>
  <si>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</si>
  <si>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</si>
  <si>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</si>
  <si>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</si>
  <si>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</si>
  <si>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</si>
  <si>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</si>
  <si>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</si>
  <si>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</si>
  <si>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</si>
  <si>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</si>
  <si>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</si>
  <si>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</si>
  <si>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</si>
  <si>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</si>
  <si>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</si>
  <si>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</si>
  <si>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</si>
  <si>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</si>
  <si>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</si>
  <si>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</si>
  <si>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</si>
  <si>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</si>
  <si>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</si>
  <si>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</si>
  <si>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</si>
  <si>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</si>
  <si>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</si>
  <si>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</si>
  <si>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</si>
  <si>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</si>
  <si>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</si>
  <si>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</si>
  <si>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</si>
  <si>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</si>
  <si>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</si>
  <si>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</si>
  <si>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</si>
  <si>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</si>
  <si>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</si>
  <si>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</si>
  <si>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</si>
  <si>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</si>
  <si>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</si>
  <si>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</si>
  <si>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</si>
  <si>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</si>
  <si>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</si>
  <si>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</si>
  <si>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</si>
  <si>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</si>
  <si>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</si>
  <si>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</si>
  <si>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</si>
  <si>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</si>
  <si>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</si>
  <si>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</si>
  <si>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</si>
  <si>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</si>
  <si>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</si>
  <si>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</si>
  <si>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</si>
  <si>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</si>
  <si>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</si>
  <si>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</si>
  <si>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</si>
  <si>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</si>
  <si>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</si>
  <si>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</si>
  <si>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</si>
  <si>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</si>
  <si>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</si>
  <si>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</si>
  <si>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</si>
  <si>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</si>
  <si>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</si>
  <si>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</si>
  <si>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</si>
  <si>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</si>
  <si>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</si>
  <si>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</si>
  <si>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</si>
  <si>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</si>
  <si>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</si>
  <si>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</si>
  <si>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</si>
  <si>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</si>
  <si>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</si>
  <si>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</si>
  <si>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</si>
  <si>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</si>
  <si>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</si>
  <si>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</si>
  <si>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</si>
  <si>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</si>
  <si>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</si>
  <si>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</si>
  <si>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</si>
  <si>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</si>
  <si>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</si>
  <si>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</si>
  <si>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</si>
  <si>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</si>
  <si>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</si>
  <si>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</si>
  <si>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</si>
  <si>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</si>
  <si>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</si>
  <si>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</si>
  <si>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</si>
  <si>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</si>
  <si>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</si>
  <si>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</si>
  <si>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</si>
  <si>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</si>
  <si>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</si>
  <si>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</si>
  <si>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</si>
  <si>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</si>
  <si>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</si>
  <si>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</si>
  <si>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</si>
  <si>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</si>
  <si>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</si>
  <si>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</si>
  <si>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</si>
  <si>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</si>
  <si>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</si>
  <si>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</si>
  <si>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</si>
  <si>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</si>
  <si>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</si>
  <si>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</si>
  <si>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</si>
  <si>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</si>
  <si>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</si>
  <si>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</si>
  <si>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</si>
  <si>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</si>
  <si>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</si>
  <si>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</si>
  <si>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</si>
  <si>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</si>
  <si>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</si>
  <si>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</si>
  <si>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</si>
  <si>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</si>
  <si>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</si>
  <si>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</si>
  <si>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</si>
  <si>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</si>
  <si>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</si>
  <si>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</si>
  <si>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</si>
  <si>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</si>
  <si>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</si>
  <si>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</si>
  <si>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</si>
  <si>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</si>
  <si>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</si>
  <si>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</si>
  <si>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</si>
  <si>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</si>
  <si>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</si>
  <si>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</si>
  <si>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</si>
  <si>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</si>
  <si>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</si>
  <si>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</si>
  <si>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</si>
  <si>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</si>
  <si>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</si>
  <si>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</si>
  <si>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</si>
  <si>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</si>
  <si>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</si>
  <si>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</si>
  <si>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</si>
  <si>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</si>
  <si>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</si>
  <si>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</si>
  <si>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</si>
  <si>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</si>
  <si>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</si>
  <si>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</si>
  <si>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</si>
  <si>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</si>
  <si>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</si>
  <si>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</si>
  <si>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</si>
  <si>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</si>
  <si>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</si>
  <si>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</si>
  <si>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</si>
  <si>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</si>
  <si>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</si>
  <si>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</si>
  <si>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</si>
  <si>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</si>
  <si>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</si>
  <si>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</si>
  <si>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</si>
  <si>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</si>
  <si>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</si>
  <si>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</si>
  <si>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</si>
  <si>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</si>
  <si>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</si>
  <si>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</si>
  <si>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</si>
  <si>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</si>
  <si>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</si>
  <si>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</si>
  <si>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</si>
  <si>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</si>
  <si>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</si>
  <si>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</si>
  <si>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</si>
  <si>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</si>
  <si>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</si>
  <si>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</si>
  <si>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</si>
  <si>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</si>
  <si>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</si>
  <si>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</si>
  <si>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</si>
  <si>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</si>
  <si>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</si>
  <si>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</si>
  <si>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</si>
  <si>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</si>
  <si>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</si>
  <si>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</si>
  <si>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</si>
  <si>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</si>
  <si>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</si>
  <si>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</si>
  <si>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</si>
  <si>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</si>
  <si>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</si>
  <si>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</si>
  <si>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</si>
  <si>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</si>
  <si>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</si>
  <si>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</si>
  <si>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</si>
  <si>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</si>
  <si>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</si>
  <si>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</si>
  <si>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</si>
  <si>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</si>
  <si>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</si>
  <si>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</si>
  <si>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</si>
  <si>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</si>
  <si>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</si>
  <si>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</si>
  <si>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</si>
  <si>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</si>
  <si>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</si>
  <si>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</si>
  <si>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</si>
  <si>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</si>
  <si>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</si>
  <si>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</si>
  <si>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</si>
  <si>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</si>
  <si>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</si>
  <si>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</si>
  <si>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</si>
  <si>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</si>
  <si>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</si>
  <si>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</si>
  <si>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</si>
  <si>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</si>
  <si>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</si>
  <si>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</si>
  <si>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</si>
  <si>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</si>
  <si>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</si>
  <si>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</si>
  <si>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</si>
  <si>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</si>
  <si>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</si>
  <si>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</si>
  <si>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</si>
  <si>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</si>
  <si>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</si>
  <si>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</si>
  <si>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</si>
  <si>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</si>
  <si>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</si>
  <si>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</si>
  <si>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</si>
  <si>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</si>
  <si>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</si>
  <si>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</si>
  <si>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</si>
  <si>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</si>
  <si>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</si>
  <si>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</si>
  <si>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</si>
  <si>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</si>
  <si>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</si>
  <si>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</si>
  <si>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</si>
  <si>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</si>
  <si>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</si>
  <si>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</si>
  <si>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</si>
  <si>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</si>
  <si>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</si>
  <si>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</si>
  <si>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</si>
  <si>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</si>
  <si>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</si>
  <si>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</si>
  <si>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</si>
  <si>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</si>
  <si>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</si>
  <si>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</si>
  <si>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</si>
  <si>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</si>
  <si>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</si>
  <si>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</si>
  <si>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</si>
  <si>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</si>
  <si>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</si>
  <si>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</si>
  <si>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</si>
  <si>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</si>
  <si>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</si>
  <si>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</si>
  <si>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</si>
  <si>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</si>
  <si>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</si>
  <si>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</si>
  <si>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</si>
  <si>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</si>
  <si>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</si>
  <si>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</si>
  <si>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</si>
  <si>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</si>
  <si>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</si>
  <si>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</si>
  <si>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</si>
  <si>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</si>
  <si>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</si>
  <si>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</si>
  <si>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</si>
  <si>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</si>
  <si>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</si>
  <si>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</si>
  <si>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</si>
  <si>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</si>
  <si>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</si>
  <si>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</si>
  <si>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</si>
  <si>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</si>
  <si>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</si>
  <si>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</si>
  <si>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</si>
  <si>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</si>
  <si>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</si>
  <si>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</si>
  <si>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</si>
  <si>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</si>
  <si>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</si>
  <si>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</si>
  <si>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</si>
  <si>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</si>
  <si>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</si>
  <si>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</si>
  <si>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</si>
  <si>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</si>
  <si>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</si>
  <si>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</si>
  <si>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</si>
  <si>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</si>
  <si>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</si>
  <si>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</si>
  <si>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</si>
  <si>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</si>
  <si>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</si>
  <si>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</si>
  <si>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</si>
  <si>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</si>
  <si>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</si>
  <si>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</si>
  <si>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</si>
  <si>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</si>
  <si>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</si>
  <si>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</si>
  <si>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</si>
  <si>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</si>
  <si>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</si>
  <si>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</si>
  <si>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</si>
  <si>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</si>
  <si>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</si>
  <si>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</si>
  <si>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</si>
  <si>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</si>
  <si>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</si>
  <si>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</si>
  <si>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</si>
  <si>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</si>
  <si>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</si>
  <si>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</si>
  <si>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</si>
  <si>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</si>
  <si>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</si>
  <si>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</si>
  <si>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</si>
  <si>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</si>
  <si>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</si>
  <si>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</si>
  <si>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</si>
  <si>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</si>
  <si>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</si>
  <si>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</si>
  <si>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</si>
  <si>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</si>
  <si>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</si>
  <si>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</si>
  <si>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</si>
  <si>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</si>
  <si>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</si>
  <si>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</si>
  <si>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</si>
  <si>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</si>
  <si>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</si>
  <si>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</si>
  <si>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</si>
  <si>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</si>
  <si>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</si>
  <si>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</si>
  <si>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</si>
  <si>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</si>
  <si>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</si>
  <si>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</si>
  <si>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</si>
  <si>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</si>
  <si>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</si>
  <si>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</si>
  <si>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</si>
  <si>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</si>
  <si>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</si>
  <si>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</si>
  <si>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</si>
  <si>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</si>
  <si>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</si>
  <si>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</si>
  <si>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</si>
  <si>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</si>
  <si>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</si>
  <si>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</si>
  <si>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</si>
  <si>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</si>
  <si>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</si>
  <si>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</si>
  <si>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</si>
  <si>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</si>
  <si>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</si>
  <si>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</si>
  <si>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</si>
  <si>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</si>
  <si>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</si>
  <si>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</si>
  <si>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</si>
  <si>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</si>
  <si>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</si>
  <si>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</si>
  <si>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</si>
  <si>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</si>
  <si>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</si>
  <si>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</si>
  <si>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</si>
  <si>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</si>
  <si>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</si>
  <si>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</si>
  <si>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</si>
  <si>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</si>
  <si>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</si>
  <si>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</si>
  <si>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</si>
  <si>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</si>
  <si>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</si>
  <si>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</si>
  <si>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</si>
  <si>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</si>
  <si>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</si>
  <si>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</si>
  <si>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</si>
  <si>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</si>
  <si>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</si>
  <si>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</si>
  <si>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</si>
  <si>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</si>
  <si>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</si>
  <si>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</si>
  <si>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</si>
  <si>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</si>
  <si>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</si>
  <si>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</si>
  <si>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</si>
  <si>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</si>
  <si>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</si>
  <si>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</si>
  <si>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</si>
  <si>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</si>
  <si>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</si>
  <si>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</si>
  <si>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</si>
  <si>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</si>
  <si>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</si>
  <si>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</si>
  <si>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</si>
  <si>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</si>
  <si>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</si>
  <si>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</si>
  <si>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</si>
  <si>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</si>
  <si>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</si>
  <si>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</si>
  <si>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</si>
  <si>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</si>
  <si>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</si>
  <si>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</si>
  <si>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</si>
  <si>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</si>
  <si>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</si>
  <si>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</si>
  <si>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</si>
  <si>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</si>
  <si>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</si>
  <si>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</si>
  <si>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</si>
  <si>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</si>
  <si>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</si>
  <si>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</si>
  <si>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</si>
  <si>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</si>
  <si>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</si>
  <si>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</si>
  <si>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</si>
  <si>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</si>
  <si>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</si>
  <si>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</si>
  <si>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</si>
  <si>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</si>
  <si>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</si>
  <si>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</si>
  <si>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</si>
  <si>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</si>
  <si>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</si>
  <si>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</si>
  <si>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</si>
  <si>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</si>
  <si>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</si>
  <si>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</si>
  <si>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</si>
  <si>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</si>
  <si>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</si>
  <si>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</si>
  <si>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</si>
  <si>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</si>
  <si>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</si>
  <si>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</si>
  <si>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</si>
  <si>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</si>
  <si>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</si>
  <si>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</si>
  <si>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</si>
  <si>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</si>
  <si>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</si>
  <si>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</si>
  <si>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</si>
  <si>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</si>
  <si>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</si>
  <si>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</si>
  <si>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</si>
  <si>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</si>
  <si>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</si>
  <si>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</si>
  <si>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</si>
  <si>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</si>
  <si>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</si>
  <si>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</si>
  <si>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</si>
  <si>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</si>
  <si>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</si>
  <si>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</si>
  <si>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</si>
  <si>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</si>
  <si>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</si>
  <si>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</si>
  <si>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</si>
  <si>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</si>
  <si>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</si>
  <si>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</si>
  <si>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</si>
  <si>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</si>
  <si>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</si>
  <si>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</si>
  <si>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</si>
  <si>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</si>
  <si>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</si>
  <si>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</si>
  <si>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</si>
  <si>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</si>
  <si>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</si>
  <si>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</si>
  <si>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</si>
  <si>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</si>
  <si>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</si>
  <si>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</si>
  <si>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</si>
  <si>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</si>
  <si>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</si>
  <si>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</si>
  <si>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</si>
  <si>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</si>
  <si>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</si>
  <si>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</si>
  <si>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</si>
  <si>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</si>
  <si>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</si>
  <si>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</si>
  <si>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</si>
  <si>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</si>
  <si>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</si>
  <si>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</si>
  <si>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</si>
  <si>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</si>
  <si>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</si>
  <si>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</si>
  <si>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</si>
  <si>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</si>
  <si>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</si>
  <si>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</si>
  <si>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</si>
  <si>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</si>
  <si>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</si>
  <si>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</si>
  <si>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</si>
  <si>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</si>
  <si>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</si>
  <si>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</si>
  <si>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</si>
  <si>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</si>
  <si>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</si>
  <si>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</si>
  <si>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</si>
  <si>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</si>
  <si>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</si>
  <si>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</si>
  <si>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</si>
  <si>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</si>
  <si>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</si>
  <si>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</si>
  <si>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</si>
  <si>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</si>
  <si>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</si>
  <si>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</si>
  <si>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</si>
  <si>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</si>
  <si>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</si>
  <si>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</si>
  <si>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</si>
  <si>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</si>
  <si>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</si>
  <si>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</si>
  <si>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</si>
  <si>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</si>
  <si>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</si>
  <si>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</si>
  <si>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</si>
  <si>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</si>
  <si>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</si>
  <si>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</si>
  <si>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</si>
  <si>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</si>
  <si>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</si>
  <si>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</si>
  <si>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</si>
  <si>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</si>
  <si>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</si>
  <si>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</si>
  <si>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</si>
  <si>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</si>
  <si>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</si>
  <si>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</si>
  <si>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</si>
  <si>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</si>
  <si>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</si>
  <si>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</si>
  <si>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</si>
  <si>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</si>
  <si>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</si>
  <si>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</si>
  <si>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</si>
  <si>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</si>
  <si>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</si>
  <si>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</si>
  <si>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</si>
  <si>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</si>
  <si>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</si>
  <si>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</si>
  <si>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</si>
  <si>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</si>
  <si>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</si>
  <si>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</si>
  <si>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</si>
  <si>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</si>
  <si>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</si>
  <si>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</si>
  <si>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</si>
  <si>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</si>
  <si>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</si>
  <si>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</si>
  <si>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</si>
  <si>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</si>
  <si>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</si>
  <si>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</si>
  <si>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</si>
  <si>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</si>
  <si>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</si>
  <si>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</si>
  <si>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</si>
  <si>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</si>
  <si>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</si>
  <si>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</si>
  <si>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</si>
  <si>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</si>
  <si>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</si>
  <si>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</si>
  <si>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</si>
  <si>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</si>
  <si>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</si>
  <si>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</si>
  <si>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</si>
  <si>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</si>
  <si>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</si>
  <si>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</si>
  <si>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</si>
  <si>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</si>
  <si>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</si>
  <si>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</si>
  <si>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</si>
  <si>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</si>
  <si>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</si>
  <si>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</si>
  <si>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</si>
  <si>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</si>
  <si>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</si>
  <si>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</si>
  <si>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</si>
  <si>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</si>
  <si>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</si>
  <si>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</si>
  <si>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</si>
  <si>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</si>
  <si>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</si>
  <si>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</si>
  <si>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</si>
  <si>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</si>
  <si>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</si>
  <si>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</si>
  <si>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</si>
  <si>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</si>
  <si>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</si>
  <si>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</si>
  <si>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</si>
  <si>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</si>
  <si>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</si>
  <si>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</si>
  <si>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</si>
  <si>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</si>
  <si>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</si>
  <si>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</si>
  <si>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</si>
  <si>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</si>
  <si>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</si>
  <si>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</si>
  <si>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</si>
  <si>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</si>
  <si>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</si>
  <si>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</si>
  <si>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</si>
  <si>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</si>
  <si>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</si>
  <si>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</si>
  <si>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</si>
  <si>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</si>
  <si>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</si>
  <si>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</si>
  <si>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</si>
  <si>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</si>
  <si>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</si>
  <si>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</si>
  <si>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</si>
  <si>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</si>
  <si>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</si>
  <si>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</si>
  <si>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</si>
  <si>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</si>
  <si>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</si>
  <si>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</si>
  <si>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</si>
  <si>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</si>
  <si>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</si>
  <si>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</si>
  <si>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</si>
  <si>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</si>
  <si>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</si>
  <si>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</si>
  <si>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</si>
  <si>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</si>
  <si>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</si>
  <si>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</si>
  <si>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</si>
  <si>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</si>
  <si>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</si>
  <si>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</si>
  <si>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</si>
  <si>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</si>
  <si>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</si>
  <si>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</si>
  <si>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</si>
  <si>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</si>
  <si>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</si>
  <si>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</si>
  <si>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</si>
  <si>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</si>
  <si>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</si>
  <si>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</si>
  <si>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</si>
  <si>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</si>
  <si>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</si>
  <si>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</si>
  <si>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</si>
  <si>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</si>
  <si>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</si>
  <si>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</si>
  <si>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</si>
  <si>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</si>
  <si>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</si>
  <si>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</si>
  <si>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</si>
  <si>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</si>
  <si>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</si>
  <si>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</si>
  <si>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</si>
  <si>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</si>
  <si>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</si>
  <si>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</si>
  <si>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</si>
  <si>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</si>
  <si>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</si>
  <si>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</si>
  <si>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</si>
  <si>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</si>
  <si>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</si>
  <si>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</si>
  <si>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</si>
  <si>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</si>
  <si>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</si>
  <si>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</si>
  <si>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</si>
  <si>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</si>
  <si>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</si>
  <si>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</si>
  <si>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</si>
  <si>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</si>
  <si>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</si>
  <si>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</si>
  <si>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</si>
  <si>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</si>
  <si>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</si>
  <si>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</si>
  <si>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</si>
  <si>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</si>
  <si>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</si>
  <si>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</si>
  <si>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</si>
  <si>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</si>
  <si>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</si>
  <si>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</si>
  <si>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</si>
  <si>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</si>
  <si>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</si>
  <si>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</si>
  <si>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</si>
  <si>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</si>
  <si>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</si>
  <si>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</si>
  <si>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</si>
  <si>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</si>
  <si>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</si>
  <si>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</si>
  <si>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</si>
  <si>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</si>
  <si>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</si>
  <si>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</si>
  <si>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</si>
  <si>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</si>
  <si>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</si>
  <si>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</si>
  <si>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</si>
  <si>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</si>
  <si>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</si>
  <si>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</si>
  <si>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</si>
  <si>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</si>
  <si>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</si>
  <si>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</si>
  <si>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</si>
  <si>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</si>
  <si>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</si>
  <si>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</si>
  <si>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</si>
  <si>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</si>
  <si>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</si>
  <si>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</si>
  <si>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</si>
  <si>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</si>
  <si>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</si>
  <si>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</si>
  <si>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</si>
  <si>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</si>
  <si>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</si>
  <si>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</si>
  <si>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</si>
  <si>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</si>
  <si>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</si>
  <si>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</si>
  <si>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</si>
  <si>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</si>
  <si>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</si>
  <si>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</si>
  <si>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</si>
  <si>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</si>
  <si>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</si>
  <si>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</si>
  <si>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</si>
  <si>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</si>
  <si>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</si>
  <si>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</si>
  <si>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</si>
  <si>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</si>
  <si>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</si>
  <si>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</si>
  <si>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</si>
  <si>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</si>
  <si>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</si>
  <si>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</si>
  <si>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</si>
  <si>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</si>
  <si>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</si>
  <si>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</si>
  <si>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</si>
  <si>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</si>
  <si>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</si>
  <si>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</si>
  <si>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</si>
  <si>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</si>
  <si>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</si>
  <si>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</si>
  <si>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</si>
  <si>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</si>
  <si>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</si>
  <si>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</si>
  <si>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</si>
  <si>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</si>
  <si>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</si>
  <si>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</si>
  <si>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</si>
  <si>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</si>
  <si>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</si>
  <si>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</si>
  <si>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</si>
  <si>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</si>
  <si>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</si>
  <si>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</si>
  <si>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</si>
  <si>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</si>
  <si>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</si>
  <si>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</si>
  <si>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</si>
  <si>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</si>
  <si>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</si>
  <si>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</si>
  <si>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</si>
  <si>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</si>
  <si>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</si>
  <si>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</si>
  <si>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</si>
  <si>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</si>
  <si>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</si>
  <si>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</si>
  <si>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</si>
  <si>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</si>
  <si>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</si>
  <si>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</si>
  <si>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</si>
  <si>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</si>
  <si>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</si>
  <si>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</si>
  <si>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</si>
  <si>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</si>
  <si>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</si>
  <si>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</si>
  <si>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</si>
  <si>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</si>
  <si>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</si>
  <si>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</si>
  <si>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</si>
  <si>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</si>
  <si>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</si>
  <si>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</si>
  <si>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</si>
  <si>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</si>
  <si>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</si>
  <si>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</si>
  <si>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</si>
  <si>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</si>
  <si>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</si>
  <si>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</si>
  <si>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</si>
  <si>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</si>
  <si>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</si>
  <si>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</si>
  <si>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</si>
  <si>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</si>
  <si>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</si>
  <si>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</si>
  <si>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</si>
  <si>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</si>
  <si>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</si>
  <si>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</si>
  <si>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</si>
  <si>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</si>
  <si>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</si>
  <si>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</si>
  <si>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</si>
  <si>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</si>
  <si>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</si>
  <si>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</si>
  <si>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</si>
  <si>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</si>
  <si>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</si>
  <si>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</si>
  <si>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</si>
  <si>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</si>
  <si>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</si>
  <si>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</si>
  <si>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</si>
  <si>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</si>
  <si>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</si>
  <si>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</si>
  <si>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</si>
  <si>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</si>
  <si>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</si>
  <si>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</si>
  <si>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</si>
  <si>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</si>
  <si>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</si>
  <si>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</si>
  <si>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</si>
  <si>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</si>
  <si>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</si>
  <si>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</si>
  <si>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</si>
  <si>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</si>
  <si>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</si>
  <si>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</si>
  <si>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</si>
  <si>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</si>
  <si>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</si>
  <si>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</si>
  <si>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</si>
  <si>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</si>
  <si>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</si>
  <si>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</si>
  <si>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</si>
  <si>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</si>
  <si>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</si>
  <si>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</si>
  <si>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</si>
  <si>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</si>
  <si>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</si>
  <si>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</si>
  <si>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</si>
  <si>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</si>
  <si>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</si>
  <si>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</si>
  <si>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</si>
  <si>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</si>
  <si>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</si>
  <si>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</si>
  <si>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</si>
  <si>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</si>
  <si>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</si>
  <si>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</si>
  <si>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</si>
  <si>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</si>
  <si>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</si>
  <si>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</si>
  <si>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</si>
  <si>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</si>
  <si>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</si>
  <si>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</si>
  <si>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</si>
  <si>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</si>
  <si>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</si>
  <si>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</si>
  <si>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</si>
  <si>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</si>
  <si>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</si>
  <si>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</si>
  <si>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</si>
  <si>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</si>
  <si>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</si>
  <si>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</si>
  <si>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</si>
  <si>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</si>
  <si>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</si>
  <si>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</si>
  <si>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</si>
  <si>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</si>
  <si>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</si>
  <si>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</si>
  <si>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</si>
  <si>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</si>
  <si>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</si>
  <si>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</si>
  <si>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</si>
  <si>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</si>
  <si>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</si>
  <si>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</si>
  <si>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</si>
  <si>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</si>
  <si>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</si>
  <si>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</si>
  <si>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</si>
  <si>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</si>
  <si>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</si>
  <si>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</si>
  <si>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</si>
  <si>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</si>
  <si>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</si>
  <si>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</si>
  <si>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</si>
  <si>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</si>
  <si>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</si>
  <si>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</si>
  <si>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</si>
  <si>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</si>
  <si>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</si>
  <si>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</si>
  <si>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</si>
  <si>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</si>
  <si>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</si>
  <si>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</si>
  <si>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</si>
  <si>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</si>
  <si>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</si>
  <si>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</si>
  <si>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</si>
  <si>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</si>
  <si>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</si>
  <si>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</si>
  <si>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</si>
  <si>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</si>
  <si>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</si>
  <si>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</si>
  <si>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</si>
  <si>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</si>
  <si>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</si>
  <si>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</si>
  <si>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</si>
  <si>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</si>
  <si>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</si>
  <si>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</si>
  <si>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</si>
  <si>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</si>
  <si>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</si>
  <si>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</si>
  <si>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</si>
  <si>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</si>
  <si>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</si>
  <si>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</si>
  <si>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</si>
  <si>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</si>
  <si>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</si>
  <si>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</si>
  <si>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</si>
  <si>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</si>
  <si>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</si>
  <si>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</si>
  <si>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</si>
  <si>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</si>
  <si>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</si>
  <si>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</si>
  <si>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</si>
  <si>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</si>
  <si>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</si>
  <si>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</si>
  <si>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</si>
  <si>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</si>
  <si>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</si>
  <si>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</si>
  <si>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</si>
  <si>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</si>
  <si>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</si>
  <si>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</si>
  <si>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</si>
  <si>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</si>
  <si>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</si>
  <si>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</si>
  <si>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</si>
  <si>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</si>
  <si>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</si>
  <si>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</si>
  <si>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</si>
  <si>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</si>
  <si>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</si>
  <si>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</si>
  <si>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</si>
  <si>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</si>
  <si>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</si>
  <si>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</si>
  <si>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</si>
  <si>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</si>
  <si>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</si>
  <si>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</si>
  <si>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</si>
  <si>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</si>
  <si>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</si>
  <si>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</si>
  <si>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</si>
  <si>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</si>
  <si>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</si>
  <si>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</si>
  <si>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</si>
  <si>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</si>
  <si>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</si>
  <si>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</si>
  <si>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</si>
  <si>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</si>
  <si>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</si>
  <si>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</si>
  <si>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</si>
  <si>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</si>
  <si>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</si>
  <si>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</si>
  <si>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</si>
  <si>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</si>
  <si>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</si>
  <si>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</si>
  <si>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</si>
  <si>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</si>
  <si>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</si>
  <si>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</si>
  <si>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</si>
  <si>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</si>
  <si>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</si>
  <si>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</si>
  <si>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</si>
  <si>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</si>
  <si>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</si>
  <si>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</si>
  <si>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</si>
  <si>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</si>
  <si>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</si>
  <si>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</si>
  <si>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</si>
  <si>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</si>
  <si>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</si>
  <si>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</si>
  <si>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</si>
  <si>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</si>
  <si>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</si>
  <si>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</si>
  <si>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</si>
  <si>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</si>
  <si>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</si>
  <si>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</si>
  <si>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</si>
  <si>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</si>
  <si>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</si>
  <si>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</si>
  <si>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</si>
  <si>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</si>
  <si>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</si>
  <si>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</si>
  <si>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</si>
  <si>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</si>
  <si>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</si>
  <si>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</si>
  <si>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</si>
  <si>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</si>
  <si>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</si>
  <si>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</si>
  <si>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</si>
  <si>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</si>
  <si>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</si>
  <si>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</si>
  <si>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</si>
  <si>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</si>
  <si>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</si>
  <si>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</si>
  <si>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</si>
  <si>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</si>
  <si>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</si>
  <si>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</si>
  <si>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</si>
  <si>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</si>
  <si>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</si>
  <si>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</si>
  <si>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</si>
  <si>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</si>
  <si>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</si>
  <si>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</si>
  <si>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</si>
  <si>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</si>
  <si>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</si>
  <si>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</si>
  <si>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</si>
  <si>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</si>
  <si>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</si>
  <si>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</si>
  <si>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</si>
  <si>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</si>
  <si>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</si>
  <si>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</si>
  <si>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</si>
  <si>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</si>
  <si>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</si>
  <si>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</si>
  <si>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</si>
  <si>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</si>
  <si>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</si>
  <si>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</si>
  <si>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</si>
  <si>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</si>
  <si>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</si>
  <si>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</si>
  <si>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</si>
  <si>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</si>
  <si>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</si>
  <si>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</si>
  <si>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</si>
  <si>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</si>
  <si>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</si>
  <si>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</si>
  <si>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</si>
  <si>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</si>
  <si>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</si>
  <si>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</si>
  <si>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</si>
  <si>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</si>
  <si>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</si>
  <si>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</si>
  <si>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</si>
  <si>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</si>
  <si>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</si>
  <si>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</si>
  <si>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</si>
  <si>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</si>
  <si>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</si>
  <si>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</si>
  <si>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</si>
  <si>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</si>
  <si>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</si>
  <si>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</si>
  <si>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</si>
  <si>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</si>
  <si>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</si>
  <si>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</si>
  <si>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</si>
  <si>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</si>
  <si>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</si>
  <si>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</si>
  <si>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</si>
  <si>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</si>
  <si>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</si>
  <si>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</si>
  <si>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</si>
  <si>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</si>
  <si>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</si>
  <si>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</si>
  <si>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</si>
  <si>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</si>
  <si>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</si>
  <si>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</si>
  <si>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</si>
  <si>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</si>
  <si>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</si>
  <si>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</si>
  <si>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</si>
  <si>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</si>
  <si>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</si>
  <si>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</si>
  <si>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</si>
  <si>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</si>
  <si>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</si>
  <si>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</si>
  <si>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</si>
  <si>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</si>
  <si>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</si>
  <si>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</si>
  <si>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</si>
  <si>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</si>
  <si>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</si>
  <si>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</si>
  <si>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</si>
  <si>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</si>
  <si>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</si>
  <si>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</si>
  <si>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</si>
  <si>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</si>
  <si>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</si>
  <si>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</si>
  <si>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</si>
  <si>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</si>
  <si>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</si>
  <si>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</si>
  <si>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</si>
  <si>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</si>
  <si>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</si>
  <si>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</si>
  <si>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</si>
  <si>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</si>
  <si>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</si>
  <si>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</si>
  <si>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</si>
  <si>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</si>
  <si>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</si>
  <si>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</si>
  <si>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</si>
  <si>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</si>
  <si>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</si>
  <si>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</si>
  <si>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</si>
  <si>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</si>
  <si>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</si>
  <si>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</si>
  <si>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</si>
  <si>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</si>
  <si>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</si>
  <si>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</si>
  <si>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</si>
  <si>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</si>
  <si>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</si>
  <si>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</si>
  <si>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</si>
  <si>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</si>
  <si>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</si>
  <si>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</si>
  <si>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</si>
  <si>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</si>
  <si>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</si>
  <si>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</si>
  <si>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</si>
  <si>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</si>
  <si>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</si>
  <si>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</si>
  <si>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</si>
  <si>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</si>
  <si>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</si>
  <si>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</si>
  <si>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</si>
  <si>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</si>
  <si>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</si>
  <si>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</si>
  <si>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</si>
  <si>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</si>
  <si>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</si>
  <si>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</si>
  <si>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</si>
  <si>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</si>
  <si>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</si>
  <si>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</si>
  <si>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</si>
  <si>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</si>
  <si>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</si>
  <si>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</si>
  <si>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</si>
  <si>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</si>
  <si>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</si>
  <si>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</si>
  <si>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</si>
  <si>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</si>
  <si>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</si>
  <si>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</si>
  <si>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</si>
  <si>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</si>
  <si>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</si>
  <si>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</si>
  <si>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</si>
  <si>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</si>
  <si>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</si>
  <si>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</si>
  <si>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</si>
  <si>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</si>
  <si>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</si>
  <si>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</si>
  <si>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</si>
  <si>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</si>
  <si>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</si>
  <si>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</si>
  <si>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</si>
  <si>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</si>
  <si>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</si>
  <si>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</si>
  <si>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</si>
  <si>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</si>
  <si>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</si>
  <si>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</si>
  <si>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</si>
  <si>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</si>
  <si>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</si>
  <si>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</si>
  <si>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</si>
  <si>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</si>
  <si>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</si>
  <si>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</si>
  <si>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</si>
  <si>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</si>
  <si>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</si>
  <si>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</si>
  <si>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</si>
  <si>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</si>
  <si>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</si>
  <si>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</si>
  <si>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</si>
  <si>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</si>
  <si>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</si>
  <si>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</si>
  <si>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</si>
  <si>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</si>
  <si>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</si>
  <si>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</si>
  <si>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</si>
  <si>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</si>
  <si>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</si>
  <si>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</si>
  <si>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</si>
  <si>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</si>
  <si>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</si>
  <si>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</si>
  <si>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</si>
  <si>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</si>
  <si>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</si>
  <si>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</si>
  <si>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</si>
  <si>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</si>
  <si>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</si>
  <si>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</si>
  <si>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</si>
  <si>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</si>
  <si>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</si>
  <si>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</si>
  <si>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</si>
  <si>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</si>
  <si>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</si>
  <si>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</si>
  <si>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</si>
  <si>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</si>
  <si>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</si>
  <si>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</si>
  <si>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</si>
  <si>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</si>
  <si>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</si>
  <si>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</si>
  <si>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</si>
  <si>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</si>
  <si>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</si>
  <si>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</si>
  <si>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</si>
  <si>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</si>
  <si>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</si>
  <si>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</si>
  <si>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</si>
  <si>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</si>
  <si>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</si>
  <si>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</si>
  <si>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</si>
  <si>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</si>
  <si>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</si>
  <si>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</si>
  <si>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</si>
  <si>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</si>
  <si>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</si>
  <si>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</si>
  <si>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</si>
  <si>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</si>
  <si>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</si>
  <si>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</si>
  <si>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</si>
  <si>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</si>
  <si>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</si>
  <si>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</si>
  <si>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</si>
  <si>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</si>
  <si>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</si>
  <si>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</si>
  <si>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</si>
  <si>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</si>
  <si>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</si>
  <si>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</si>
  <si>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</si>
  <si>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</si>
  <si>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</si>
  <si>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</si>
  <si>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</si>
  <si>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</si>
  <si>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</si>
  <si>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</si>
  <si>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</si>
  <si>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</si>
  <si>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</si>
  <si>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</si>
  <si>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</si>
  <si>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</si>
  <si>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</si>
  <si>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</si>
  <si>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</si>
  <si>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</si>
  <si>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</si>
  <si>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</si>
  <si>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</si>
  <si>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</si>
  <si>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</si>
  <si>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</si>
  <si>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</si>
  <si>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</si>
  <si>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</si>
  <si>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</si>
  <si>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</si>
  <si>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</si>
  <si>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</si>
  <si>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</si>
  <si>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</si>
  <si>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</si>
  <si>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</si>
  <si>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</si>
  <si>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</si>
  <si>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</si>
  <si>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</si>
  <si>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</si>
  <si>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</si>
  <si>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</si>
  <si>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</si>
  <si>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</si>
  <si>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</si>
  <si>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</si>
  <si>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</si>
  <si>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</si>
  <si>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</si>
  <si>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</si>
  <si>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</si>
  <si>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</si>
  <si>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</si>
  <si>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</si>
  <si>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</si>
  <si>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</si>
  <si>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</si>
  <si>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</si>
  <si>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</si>
  <si>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</si>
  <si>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</si>
  <si>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</si>
  <si>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</si>
  <si>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</si>
  <si>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</si>
  <si>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</si>
  <si>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</si>
  <si>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</si>
  <si>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</si>
  <si>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</si>
  <si>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</si>
  <si>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</si>
  <si>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</si>
  <si>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</si>
  <si>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</si>
  <si>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</si>
  <si>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</si>
  <si>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</si>
  <si>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</si>
  <si>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</si>
  <si>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</si>
  <si>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</si>
  <si>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</si>
  <si>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</si>
  <si>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</si>
  <si>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</si>
  <si>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</si>
  <si>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</si>
  <si>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</si>
  <si>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</si>
  <si>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</si>
  <si>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</si>
  <si>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</si>
  <si>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</si>
  <si>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</si>
  <si>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</si>
  <si>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</si>
  <si>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</si>
  <si>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</si>
  <si>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</si>
  <si>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</si>
  <si>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</si>
  <si>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</si>
  <si>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</si>
  <si>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</si>
  <si>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</si>
  <si>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</si>
  <si>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</si>
  <si>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</si>
  <si>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</si>
  <si>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</si>
  <si>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</si>
  <si>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</si>
  <si>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</si>
  <si>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</si>
  <si>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</si>
  <si>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</si>
  <si>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</si>
  <si>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</si>
  <si>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</si>
  <si>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</si>
  <si>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</si>
  <si>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</si>
  <si>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</si>
  <si>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</si>
  <si>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</si>
  <si>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</si>
  <si>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</si>
  <si>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</si>
  <si>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</si>
  <si>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</si>
  <si>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</si>
  <si>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</si>
  <si>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</si>
  <si>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</si>
  <si>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</si>
  <si>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</si>
  <si>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</si>
  <si>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</si>
  <si>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</si>
  <si>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</si>
  <si>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</si>
  <si>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</si>
  <si>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</si>
  <si>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</si>
  <si>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</si>
  <si>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</si>
  <si>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</si>
  <si>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</si>
  <si>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</si>
  <si>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</si>
  <si>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</si>
  <si>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</si>
  <si>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</si>
  <si>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</si>
  <si>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</si>
  <si>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</si>
  <si>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</si>
  <si>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</si>
  <si>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</si>
  <si>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</si>
  <si>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</si>
  <si>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</si>
  <si>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</si>
  <si>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</si>
  <si>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</si>
  <si>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</si>
  <si>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</si>
  <si>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</si>
  <si>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</si>
  <si>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</si>
  <si>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</si>
  <si>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</si>
  <si>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</si>
  <si>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</si>
  <si>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</si>
  <si>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</si>
  <si>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</si>
  <si>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</si>
  <si>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</si>
  <si>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</si>
  <si>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</si>
  <si>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</si>
  <si>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</si>
  <si>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</si>
  <si>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</si>
  <si>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</si>
  <si>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</si>
  <si>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</si>
  <si>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</si>
  <si>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</si>
  <si>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</si>
  <si>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</si>
  <si>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</si>
  <si>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</si>
  <si>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</si>
  <si>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</si>
  <si>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</si>
  <si>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</si>
  <si>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</si>
  <si>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</si>
  <si>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</si>
  <si>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</si>
  <si>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</si>
  <si>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</si>
  <si>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</si>
  <si>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</si>
  <si>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</si>
  <si>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</si>
  <si>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</si>
  <si>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</si>
  <si>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</si>
  <si>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</si>
  <si>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</si>
  <si>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</si>
  <si>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</si>
  <si>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</si>
  <si>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</si>
  <si>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</si>
  <si>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</si>
  <si>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</si>
  <si>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</si>
  <si>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</si>
  <si>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</si>
  <si>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</si>
  <si>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</si>
  <si>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</si>
  <si>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</si>
  <si>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</si>
  <si>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</si>
  <si>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</si>
  <si>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</si>
  <si>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</si>
  <si>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</si>
  <si>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</si>
  <si>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</si>
  <si>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</si>
  <si>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</si>
  <si>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</si>
  <si>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</si>
  <si>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</si>
  <si>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</si>
  <si>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</si>
  <si>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</si>
  <si>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</si>
  <si>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</si>
  <si>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</si>
  <si>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</si>
  <si>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</si>
  <si>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</si>
  <si>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</si>
  <si>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</si>
  <si>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</si>
  <si>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</si>
  <si>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</si>
  <si>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</si>
  <si>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</si>
  <si>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</si>
  <si>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</si>
  <si>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</si>
  <si>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</si>
  <si>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</si>
  <si>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</si>
  <si>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</si>
  <si>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</si>
  <si>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</si>
  <si>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</si>
  <si>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</si>
  <si>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</si>
  <si>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</si>
  <si>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</si>
  <si>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</si>
  <si>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</si>
  <si>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</si>
  <si>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</si>
  <si>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</si>
  <si>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</si>
  <si>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</si>
  <si>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</si>
  <si>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</si>
  <si>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</si>
  <si>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</si>
  <si>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</si>
  <si>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</si>
  <si>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</si>
  <si>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</si>
  <si>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</si>
  <si>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</si>
  <si>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</si>
  <si>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</si>
  <si>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</si>
  <si>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</si>
  <si>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</si>
  <si>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</si>
  <si>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</si>
  <si>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</si>
  <si>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</si>
  <si>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</si>
  <si>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</si>
  <si>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</si>
  <si>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</si>
  <si>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</si>
  <si>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</si>
  <si>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</si>
  <si>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</si>
  <si>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</si>
  <si>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</si>
  <si>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</si>
  <si>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</si>
  <si>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</si>
  <si>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</si>
  <si>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</si>
  <si>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</si>
  <si>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</si>
  <si>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</si>
  <si>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</si>
  <si>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</si>
  <si>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</si>
  <si>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</si>
  <si>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</si>
  <si>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</si>
  <si>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</si>
  <si>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</si>
  <si>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</si>
  <si>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</si>
  <si>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</si>
  <si>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</si>
  <si>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</si>
  <si>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</si>
  <si>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</si>
  <si>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</si>
  <si>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</si>
  <si>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</si>
  <si>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</si>
  <si>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</si>
  <si>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</si>
  <si>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</si>
  <si>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</si>
  <si>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</si>
  <si>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</si>
  <si>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</si>
  <si>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</si>
  <si>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</si>
  <si>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</si>
  <si>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</si>
  <si>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</si>
  <si>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</si>
  <si>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</si>
  <si>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</si>
  <si>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</si>
  <si>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</si>
  <si>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</si>
  <si>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</si>
  <si>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</si>
  <si>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</si>
  <si>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</si>
  <si>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</si>
  <si>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</si>
  <si>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</si>
  <si>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</si>
  <si>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</si>
  <si>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</si>
  <si>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</si>
  <si>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</si>
  <si>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</si>
  <si>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</si>
  <si>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</si>
  <si>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</si>
  <si>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</si>
  <si>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</si>
  <si>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</si>
  <si>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</si>
  <si>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</si>
  <si>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</si>
  <si>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</si>
  <si>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</si>
  <si>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</si>
  <si>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</si>
  <si>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</si>
  <si>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</si>
  <si>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</si>
  <si>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</si>
  <si>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</si>
  <si>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</si>
  <si>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</si>
  <si>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</si>
  <si>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</si>
  <si>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</si>
  <si>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</si>
  <si>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</si>
  <si>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</si>
  <si>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</si>
  <si>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</si>
  <si>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</si>
  <si>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</si>
  <si>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</si>
  <si>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</si>
  <si>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</si>
  <si>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</si>
  <si>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</si>
  <si>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</si>
  <si>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</si>
  <si>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</si>
  <si>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</si>
  <si>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</si>
  <si>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</si>
  <si>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</si>
  <si>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</si>
  <si>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</si>
  <si>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</si>
  <si>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</si>
  <si>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</si>
  <si>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</si>
  <si>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</si>
  <si>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</si>
  <si>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</si>
  <si>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</si>
  <si>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</si>
  <si>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</si>
  <si>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</si>
  <si>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</si>
  <si>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</si>
  <si>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</si>
  <si>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</si>
  <si>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</si>
  <si>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</si>
  <si>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</si>
  <si>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</si>
  <si>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</si>
  <si>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</si>
  <si>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</si>
  <si>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</si>
  <si>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</si>
  <si>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</si>
  <si>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</si>
  <si>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</si>
  <si>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</si>
  <si>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</si>
  <si>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</si>
  <si>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</si>
  <si>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</si>
  <si>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</si>
  <si>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</si>
  <si>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</si>
  <si>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</si>
  <si>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</si>
  <si>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</si>
  <si>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</si>
  <si>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</si>
  <si>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</si>
  <si>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</si>
  <si>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</si>
  <si>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</si>
  <si>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</si>
  <si>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</si>
  <si>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</si>
  <si>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</si>
  <si>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</si>
  <si>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</si>
  <si>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</si>
  <si>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</si>
  <si>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</si>
  <si>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</si>
  <si>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</si>
  <si>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</si>
  <si>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</si>
  <si>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</si>
  <si>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</si>
  <si>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</si>
  <si>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</si>
  <si>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</si>
  <si>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</si>
  <si>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</si>
  <si>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</si>
  <si>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</si>
  <si>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</si>
  <si>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</si>
  <si>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</si>
  <si>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</si>
  <si>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</si>
  <si>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</si>
  <si>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</si>
  <si>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</si>
  <si>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</si>
  <si>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</si>
  <si>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</si>
  <si>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</si>
  <si>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</si>
  <si>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</si>
  <si>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</si>
  <si>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</si>
  <si>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</si>
  <si>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</si>
  <si>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</si>
  <si>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</si>
  <si>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</si>
  <si>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</si>
  <si>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</si>
  <si>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</si>
  <si>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</si>
  <si>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</si>
  <si>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</si>
  <si>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</si>
  <si>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</si>
  <si>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</si>
  <si>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</si>
  <si>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</si>
  <si>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</si>
  <si>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</si>
  <si>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</si>
  <si>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</si>
  <si>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</si>
  <si>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</si>
  <si>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</si>
  <si>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</si>
  <si>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</si>
  <si>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</si>
  <si>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</si>
  <si>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</si>
  <si>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</si>
  <si>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</si>
  <si>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</si>
  <si>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</si>
  <si>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</si>
  <si>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</si>
  <si>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</si>
  <si>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</si>
  <si>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</si>
  <si>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</si>
  <si>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</si>
  <si>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</si>
  <si>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</si>
  <si>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</si>
  <si>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</si>
  <si>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</si>
  <si>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</si>
  <si>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</si>
  <si>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</si>
  <si>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</si>
  <si>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</si>
  <si>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</si>
  <si>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</si>
  <si>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</si>
  <si>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</si>
  <si>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</si>
  <si>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</si>
  <si>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</si>
  <si>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</si>
  <si>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</si>
  <si>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</si>
  <si>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</si>
  <si>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</si>
  <si>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</si>
  <si>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</si>
  <si>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</si>
  <si>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</si>
  <si>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</si>
  <si>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</si>
  <si>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</si>
  <si>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</si>
  <si>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</si>
  <si>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</si>
  <si>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</si>
  <si>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</si>
  <si>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</si>
  <si>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</si>
  <si>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</si>
  <si>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</si>
  <si>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</si>
  <si>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</si>
  <si>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</si>
  <si>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</si>
  <si>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</si>
  <si>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</si>
  <si>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</si>
  <si>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</si>
  <si>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</si>
  <si>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</si>
  <si>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</si>
  <si>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</si>
  <si>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</si>
  <si>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</si>
  <si>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</si>
  <si>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</si>
  <si>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</si>
  <si>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</si>
  <si>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</si>
  <si>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</si>
  <si>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</si>
  <si>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</si>
  <si>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</si>
  <si>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</si>
  <si>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</si>
  <si>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</si>
  <si>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</si>
  <si>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</si>
  <si>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</si>
  <si>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</si>
  <si>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</si>
  <si>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</si>
  <si>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</si>
  <si>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</si>
  <si>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</si>
  <si>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</si>
  <si>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</si>
  <si>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</si>
  <si>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</si>
  <si>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</si>
  <si>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</si>
  <si>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</si>
  <si>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</si>
  <si>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</si>
  <si>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</si>
  <si>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</si>
  <si>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</si>
  <si>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</si>
  <si>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</si>
  <si>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</si>
  <si>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</si>
  <si>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</si>
  <si>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</si>
  <si>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</si>
  <si>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</si>
  <si>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</si>
  <si>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</si>
  <si>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</si>
  <si>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</si>
  <si>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</si>
  <si>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</si>
  <si>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</si>
  <si>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</si>
  <si>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</si>
  <si>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</si>
  <si>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</si>
  <si>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</si>
  <si>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</si>
  <si>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</si>
  <si>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</si>
  <si>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</si>
  <si>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</si>
  <si>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</si>
  <si>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</si>
  <si>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</si>
  <si>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</si>
  <si>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</si>
  <si>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</si>
  <si>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</si>
  <si>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</si>
  <si>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</si>
  <si>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</si>
  <si>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</si>
  <si>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</si>
  <si>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</si>
  <si>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</si>
  <si>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</si>
  <si>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</si>
  <si>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</si>
  <si>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</si>
  <si>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</si>
  <si>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</si>
  <si>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</si>
  <si>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</si>
  <si>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</si>
  <si>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</si>
  <si>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</si>
  <si>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</si>
  <si>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</si>
  <si>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</si>
  <si>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</si>
  <si>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</si>
  <si>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</si>
  <si>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</si>
  <si>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</si>
  <si>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</si>
  <si>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</si>
  <si>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</si>
  <si>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</si>
  <si>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</si>
  <si>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</si>
  <si>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</si>
  <si>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</si>
  <si>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</si>
  <si>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</si>
  <si>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</si>
  <si>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</si>
  <si>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</si>
  <si>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</si>
  <si>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</si>
  <si>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</si>
  <si>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</si>
  <si>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</si>
  <si>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</si>
  <si>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</si>
  <si>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</si>
  <si>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</si>
  <si>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</si>
  <si>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</si>
  <si>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</si>
  <si>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</si>
  <si>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</si>
  <si>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</si>
  <si>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</si>
  <si>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</si>
  <si>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</si>
  <si>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</si>
  <si>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</si>
  <si>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</si>
  <si>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</si>
  <si>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</si>
  <si>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</si>
  <si>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</si>
  <si>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</si>
  <si>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</si>
  <si>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</si>
  <si>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</si>
  <si>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</si>
  <si>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</si>
  <si>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</si>
  <si>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</si>
  <si>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</si>
  <si>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</si>
  <si>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</si>
  <si>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</si>
  <si>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</si>
  <si>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</si>
  <si>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</si>
  <si>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</si>
  <si>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</si>
  <si>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</si>
  <si>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</si>
  <si>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</si>
  <si>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</si>
  <si>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</si>
  <si>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</si>
  <si>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</si>
  <si>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</si>
  <si>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</si>
  <si>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</si>
  <si>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</si>
  <si>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</si>
  <si>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</si>
  <si>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</si>
  <si>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</si>
  <si>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</si>
  <si>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</si>
  <si>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</si>
  <si>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</si>
  <si>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</si>
  <si>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</si>
  <si>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</si>
  <si>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</si>
  <si>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</si>
  <si>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</si>
  <si>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</si>
  <si>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</si>
  <si>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</si>
  <si>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</si>
  <si>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</si>
  <si>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</si>
  <si>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</si>
  <si>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</si>
  <si>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</si>
  <si>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</si>
  <si>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</si>
  <si>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</si>
  <si>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</si>
  <si>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</si>
  <si>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</si>
  <si>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</si>
  <si>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</si>
  <si>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</si>
  <si>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</si>
  <si>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</si>
  <si>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</si>
  <si>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</si>
  <si>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</si>
  <si>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</si>
  <si>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</si>
  <si>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</si>
  <si>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</si>
  <si>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</si>
  <si>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</si>
  <si>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</si>
  <si>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</si>
  <si>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</si>
  <si>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</si>
  <si>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</si>
  <si>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</si>
  <si>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</si>
  <si>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</si>
  <si>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</si>
  <si>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</si>
  <si>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</si>
  <si>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</si>
  <si>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</si>
  <si>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</si>
  <si>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</si>
  <si>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</si>
  <si>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</si>
  <si>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</si>
  <si>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</si>
  <si>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</si>
  <si>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</si>
  <si>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</si>
  <si>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</si>
  <si>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</si>
  <si>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</si>
  <si>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</si>
  <si>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</si>
  <si>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</si>
  <si>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</si>
  <si>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</si>
  <si>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</si>
  <si>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</si>
  <si>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</si>
  <si>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</si>
  <si>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</si>
  <si>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</si>
  <si>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</si>
  <si>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</si>
  <si>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</si>
  <si>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</si>
  <si>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</si>
  <si>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</si>
  <si>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</si>
  <si>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</si>
  <si>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</si>
  <si>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</si>
  <si>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</si>
  <si>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</si>
  <si>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</si>
  <si>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</si>
  <si>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</si>
  <si>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</si>
  <si>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</si>
  <si>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</si>
  <si>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</si>
  <si>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</si>
  <si>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</si>
  <si>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</si>
  <si>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</si>
  <si>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</si>
  <si>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</si>
  <si>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</si>
  <si>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</si>
  <si>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</si>
  <si>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</si>
  <si>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</si>
  <si>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</si>
  <si>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</si>
  <si>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</si>
  <si>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</si>
  <si>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</si>
  <si>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</si>
  <si>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</si>
  <si>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</si>
  <si>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</si>
  <si>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</si>
  <si>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</si>
  <si>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</si>
  <si>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</si>
  <si>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</si>
  <si>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</si>
  <si>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</si>
  <si>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</si>
  <si>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</si>
  <si>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</si>
  <si>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</si>
  <si>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</si>
  <si>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</si>
  <si>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</si>
  <si>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</si>
  <si>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</si>
  <si>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</si>
  <si>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</si>
  <si>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</si>
  <si>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</si>
  <si>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</si>
  <si>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</si>
  <si>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</si>
  <si>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</si>
  <si>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</si>
  <si>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</si>
  <si>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</si>
  <si>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</si>
  <si>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</si>
  <si>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</si>
  <si>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</si>
  <si>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</si>
  <si>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</si>
  <si>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</si>
  <si>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</si>
  <si>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</si>
  <si>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</si>
  <si>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</si>
  <si>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</si>
  <si>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</si>
  <si>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</si>
  <si>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</si>
  <si>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</si>
  <si>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</si>
  <si>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</si>
  <si>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</si>
  <si>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</si>
  <si>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</si>
  <si>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</si>
  <si>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</si>
  <si>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</si>
  <si>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</si>
  <si>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</si>
  <si>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</si>
  <si>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</si>
  <si>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</si>
  <si>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</si>
  <si>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</si>
  <si>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</si>
  <si>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</si>
  <si>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</si>
  <si>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</si>
  <si>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</si>
  <si>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</si>
  <si>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</si>
  <si>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</si>
  <si>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</si>
  <si>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</si>
  <si>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</si>
  <si>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</si>
  <si>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</si>
  <si>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</si>
  <si>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</si>
  <si>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</si>
  <si>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</si>
  <si>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</si>
  <si>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</si>
  <si>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</si>
  <si>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</si>
  <si>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</si>
  <si>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</si>
  <si>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</si>
  <si>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</si>
  <si>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</si>
  <si>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</si>
  <si>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</si>
  <si>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</si>
  <si>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</si>
  <si>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</si>
  <si>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</si>
  <si>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</si>
  <si>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</si>
  <si>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</si>
  <si>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</si>
  <si>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</si>
  <si>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</si>
  <si>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</si>
  <si>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</si>
  <si>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</si>
  <si>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</si>
  <si>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</si>
  <si>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</si>
  <si>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</si>
  <si>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</si>
  <si>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</si>
  <si>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</si>
  <si>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</si>
  <si>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</si>
  <si>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</si>
  <si>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</si>
  <si>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</si>
  <si>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</si>
  <si>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</si>
  <si>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</si>
  <si>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</si>
  <si>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</si>
  <si>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</si>
  <si>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</si>
  <si>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</si>
  <si>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</si>
  <si>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</si>
  <si>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</si>
  <si>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</si>
  <si>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</si>
  <si>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</si>
  <si>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</si>
  <si>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</si>
  <si>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</si>
  <si>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</si>
  <si>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</si>
  <si>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</si>
  <si>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</si>
  <si>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</si>
  <si>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</si>
  <si>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</si>
  <si>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</si>
  <si>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</si>
  <si>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</si>
  <si>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</si>
  <si>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</si>
  <si>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</si>
  <si>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</si>
  <si>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</si>
  <si>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</si>
  <si>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</si>
  <si>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</si>
  <si>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</si>
  <si>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</si>
  <si>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</si>
  <si>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</si>
  <si>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</si>
  <si>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</si>
  <si>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</si>
  <si>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</si>
  <si>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</si>
  <si>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</si>
  <si>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</si>
  <si>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</si>
  <si>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</si>
  <si>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</si>
  <si>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</si>
  <si>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</si>
  <si>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</si>
  <si>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</si>
  <si>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</si>
  <si>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</si>
  <si>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</si>
  <si>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</si>
  <si>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</si>
  <si>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</si>
  <si>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</si>
  <si>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</si>
  <si>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</si>
  <si>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</si>
  <si>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</si>
  <si>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</si>
  <si>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</si>
  <si>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</si>
  <si>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</si>
  <si>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</si>
  <si>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</si>
  <si>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</si>
  <si>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</si>
  <si>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</si>
  <si>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</si>
  <si>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</si>
  <si>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</si>
  <si>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</si>
  <si>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</si>
  <si>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</si>
  <si>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</si>
  <si>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</si>
  <si>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</si>
  <si>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</si>
  <si>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</si>
  <si>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</si>
  <si>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</si>
  <si>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</si>
  <si>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</si>
  <si>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</si>
  <si>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</si>
  <si>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</si>
  <si>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</si>
  <si>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</si>
  <si>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</si>
  <si>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</si>
  <si>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</si>
  <si>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</si>
  <si>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</si>
  <si>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</si>
  <si>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</si>
  <si>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</si>
  <si>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</si>
  <si>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</si>
  <si>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</si>
  <si>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</si>
  <si>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</si>
  <si>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</si>
  <si>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</si>
  <si>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</si>
  <si>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</si>
  <si>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</si>
  <si>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</si>
  <si>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</si>
  <si>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</si>
  <si>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</si>
  <si>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</si>
  <si>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</si>
  <si>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</si>
  <si>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</si>
  <si>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</si>
  <si>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</si>
  <si>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</si>
  <si>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</si>
  <si>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</si>
  <si>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</si>
  <si>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</si>
  <si>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</si>
  <si>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</si>
  <si>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</si>
  <si>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</si>
  <si>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</si>
  <si>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</si>
  <si>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</si>
  <si>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</si>
  <si>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</si>
  <si>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</si>
  <si>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</si>
  <si>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</si>
  <si>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</si>
  <si>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</si>
  <si>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</si>
  <si>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</si>
  <si>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</si>
  <si>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</si>
  <si>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</si>
  <si>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</si>
  <si>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</si>
  <si>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</si>
  <si>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</si>
  <si>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</si>
  <si>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</si>
  <si>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</si>
  <si>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</si>
  <si>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</si>
  <si>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</si>
  <si>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</si>
  <si>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</si>
  <si>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</si>
  <si>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</si>
  <si>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</si>
  <si>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</si>
  <si>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</si>
  <si>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</si>
  <si>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</si>
  <si>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</si>
  <si>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</si>
  <si>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</si>
  <si>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</si>
  <si>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</si>
  <si>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</si>
  <si>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</si>
  <si>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</si>
  <si>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</si>
  <si>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</si>
  <si>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</si>
  <si>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</si>
  <si>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</si>
  <si>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</si>
  <si>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</si>
  <si>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</si>
  <si>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</si>
  <si>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</si>
  <si>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</si>
  <si>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</si>
  <si>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</si>
  <si>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</si>
  <si>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</si>
  <si>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</si>
  <si>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</si>
  <si>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</si>
  <si>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</si>
  <si>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</si>
  <si>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</si>
  <si>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</si>
  <si>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</si>
  <si>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</si>
  <si>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</si>
  <si>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</si>
  <si>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</si>
  <si>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</si>
  <si>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</si>
  <si>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</si>
  <si>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</si>
  <si>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</si>
  <si>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</si>
  <si>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</si>
  <si>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</si>
  <si>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</si>
  <si>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</si>
  <si>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</si>
  <si>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</si>
  <si>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</si>
  <si>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</si>
  <si>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</si>
  <si>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</si>
  <si>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</si>
  <si>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</si>
  <si>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</si>
  <si>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</si>
  <si>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</si>
  <si>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</si>
  <si>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</si>
  <si>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</si>
  <si>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</si>
  <si>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</si>
  <si>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</si>
  <si>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</si>
  <si>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</si>
  <si>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</si>
  <si>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</si>
  <si>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</si>
  <si>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</si>
  <si>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</si>
  <si>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</si>
  <si>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</si>
  <si>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</si>
  <si>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</si>
  <si>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</si>
  <si>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</si>
  <si>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</si>
  <si>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</si>
  <si>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</si>
  <si>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</si>
  <si>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</si>
  <si>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</si>
  <si>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</si>
  <si>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</si>
  <si>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</si>
  <si>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</si>
  <si>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</si>
  <si>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</si>
  <si>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</si>
  <si>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</si>
  <si>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</si>
  <si>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</si>
  <si>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</si>
  <si>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</si>
  <si>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</si>
  <si>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</si>
  <si>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</si>
  <si>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</si>
  <si>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</si>
  <si>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</si>
  <si>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</si>
  <si>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</si>
  <si>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</si>
  <si>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</si>
  <si>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</si>
  <si>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</si>
  <si>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</si>
  <si>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</si>
  <si>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</si>
  <si>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</si>
  <si>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</si>
  <si>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</si>
  <si>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</si>
  <si>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</si>
  <si>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</si>
  <si>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</si>
  <si>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</si>
  <si>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</si>
  <si>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</si>
  <si>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</si>
  <si>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</si>
  <si>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</si>
  <si>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</si>
  <si>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</si>
  <si>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</si>
  <si>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</si>
  <si>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</si>
  <si>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</si>
  <si>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</si>
  <si>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</si>
  <si>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</si>
  <si>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</si>
  <si>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</si>
  <si>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</si>
  <si>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</si>
  <si>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</si>
  <si>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</si>
  <si>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</si>
  <si>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</si>
  <si>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</si>
  <si>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</si>
  <si>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</si>
  <si>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</si>
  <si>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</si>
  <si>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</si>
  <si>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</si>
  <si>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</si>
  <si>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</si>
  <si>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</si>
  <si>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</si>
  <si>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</si>
  <si>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</si>
  <si>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</si>
  <si>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</si>
  <si>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</si>
  <si>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</si>
  <si>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</si>
  <si>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</si>
  <si>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</si>
  <si>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</si>
  <si>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</si>
  <si>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</si>
  <si>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</si>
  <si>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</si>
  <si>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</si>
  <si>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</si>
  <si>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</si>
  <si>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</si>
  <si>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</si>
  <si>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</si>
  <si>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</si>
  <si>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</si>
  <si>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</si>
  <si>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</si>
  <si>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</si>
  <si>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</si>
  <si>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</si>
  <si>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</si>
  <si>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</si>
  <si>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</si>
  <si>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</si>
  <si>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</si>
  <si>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</si>
  <si>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</si>
  <si>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</si>
  <si>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</si>
  <si>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</si>
  <si>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</si>
  <si>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</si>
  <si>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</si>
  <si>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</si>
  <si>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</si>
  <si>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</si>
  <si>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</si>
  <si>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</si>
  <si>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</si>
  <si>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</si>
  <si>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</si>
  <si>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</si>
  <si>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</si>
  <si>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</si>
  <si>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</si>
  <si>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</si>
  <si>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</si>
  <si>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</si>
  <si>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</si>
  <si>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</si>
  <si>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</si>
  <si>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</si>
  <si>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</si>
  <si>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</si>
  <si>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</si>
  <si>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</si>
  <si>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</si>
  <si>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</si>
  <si>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</si>
  <si>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</si>
  <si>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</si>
  <si>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</si>
  <si>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</si>
  <si>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</si>
  <si>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</si>
  <si>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</si>
  <si>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</si>
  <si>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</si>
  <si>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</si>
  <si>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</si>
  <si>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</si>
  <si>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</si>
  <si>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</si>
  <si>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</si>
  <si>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</si>
  <si>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</si>
  <si>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</si>
  <si>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</si>
  <si>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</si>
  <si>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</si>
  <si>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</si>
  <si>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</si>
  <si>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</si>
  <si>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</si>
  <si>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</si>
  <si>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</si>
  <si>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</si>
  <si>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</si>
  <si>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</si>
  <si>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</si>
  <si>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</si>
  <si>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</si>
  <si>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</si>
  <si>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</si>
  <si>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</si>
  <si>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</si>
  <si>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</si>
  <si>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</si>
  <si>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</si>
  <si>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</si>
  <si>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</si>
  <si>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</si>
  <si>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</si>
  <si>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</si>
  <si>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</si>
  <si>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</si>
  <si>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</si>
  <si>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</si>
  <si>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</si>
  <si>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</si>
  <si>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</si>
  <si>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</si>
  <si>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</si>
  <si>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</si>
  <si>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</si>
  <si>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</si>
  <si>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</si>
  <si>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</si>
  <si>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</si>
  <si>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</si>
  <si>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</si>
  <si>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</si>
  <si>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</si>
  <si>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</si>
  <si>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</si>
  <si>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</si>
  <si>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</si>
  <si>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</si>
  <si>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</si>
  <si>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</si>
  <si>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</si>
  <si>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</si>
  <si>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</si>
  <si>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</si>
  <si>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</si>
  <si>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</si>
  <si>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</si>
  <si>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</si>
  <si>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</si>
  <si>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</si>
  <si>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</si>
  <si>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</si>
  <si>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</si>
  <si>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</si>
  <si>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</si>
  <si>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</si>
  <si>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</si>
  <si>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</si>
  <si>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</si>
  <si>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</si>
  <si>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</si>
  <si>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</si>
  <si>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</si>
  <si>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</si>
  <si>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</si>
  <si>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</si>
  <si>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</si>
  <si>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</si>
  <si>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</si>
  <si>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</si>
  <si>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</si>
  <si>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</si>
  <si>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</si>
  <si>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</si>
  <si>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</si>
  <si>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</si>
  <si>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</si>
  <si>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</si>
  <si>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</si>
  <si>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</si>
  <si>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</si>
  <si>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</si>
  <si>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</si>
  <si>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</si>
  <si>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</si>
  <si>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</si>
  <si>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</si>
  <si>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</si>
  <si>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</si>
  <si>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</si>
  <si>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</si>
  <si>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</si>
  <si>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</si>
  <si>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</si>
  <si>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</si>
  <si>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</si>
  <si>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</si>
  <si>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</si>
  <si>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</si>
  <si>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</si>
  <si>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</si>
  <si>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</si>
  <si>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</si>
  <si>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</si>
  <si>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</si>
  <si>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</si>
  <si>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</si>
  <si>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</si>
  <si>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</si>
  <si>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</si>
  <si>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</si>
  <si>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</si>
  <si>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</si>
  <si>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</si>
  <si>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</si>
  <si>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</si>
  <si>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</si>
  <si>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</si>
  <si>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</si>
  <si>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</si>
  <si>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</si>
  <si>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</si>
  <si>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</si>
  <si>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</si>
  <si>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</si>
  <si>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</si>
  <si>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</si>
  <si>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</si>
  <si>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</si>
  <si>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</si>
  <si>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</si>
  <si>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</si>
  <si>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</si>
  <si>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</si>
  <si>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</si>
  <si>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</si>
  <si>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</si>
  <si>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</si>
  <si>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</si>
  <si>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</si>
  <si>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</si>
  <si>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</si>
  <si>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</si>
  <si>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</si>
  <si>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</si>
  <si>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</si>
  <si>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</si>
  <si>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</si>
  <si>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</si>
  <si>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</si>
  <si>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</si>
  <si>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</si>
  <si>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</si>
  <si>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</si>
  <si>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</si>
  <si>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</si>
  <si>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</si>
  <si>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</si>
  <si>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</si>
  <si>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</si>
  <si>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</si>
  <si>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</si>
  <si>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</si>
  <si>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</si>
  <si>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</si>
  <si>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</si>
  <si>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</si>
  <si>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</si>
  <si>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</si>
  <si>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</si>
  <si>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</si>
  <si>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</si>
  <si>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</si>
  <si>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</si>
  <si>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</si>
  <si>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</si>
  <si>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</si>
  <si>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</si>
  <si>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</si>
  <si>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</si>
  <si>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</si>
  <si>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</si>
  <si>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</si>
  <si>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</si>
  <si>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</si>
  <si>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</si>
  <si>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</si>
  <si>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</si>
  <si>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</si>
  <si>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</si>
  <si>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</si>
  <si>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</si>
  <si>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</si>
  <si>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</si>
  <si>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</si>
  <si>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</si>
  <si>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</si>
  <si>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</si>
  <si>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</si>
  <si>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</si>
  <si>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</si>
  <si>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</si>
  <si>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</si>
  <si>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</si>
  <si>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</si>
  <si>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</si>
  <si>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</si>
  <si>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</si>
  <si>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</si>
  <si>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</si>
  <si>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</si>
  <si>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</si>
  <si>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</si>
  <si>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</si>
  <si>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</si>
  <si>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</si>
  <si>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</si>
  <si>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</si>
  <si>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</si>
  <si>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</si>
  <si>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</si>
  <si>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</si>
  <si>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</si>
  <si>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</si>
  <si>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</si>
  <si>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</si>
  <si>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</si>
  <si>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</si>
  <si>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</si>
  <si>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</si>
  <si>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</si>
  <si>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</si>
  <si>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</si>
  <si>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</si>
  <si>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</si>
  <si>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</si>
  <si>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</si>
  <si>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</si>
  <si>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</si>
  <si>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</si>
  <si>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</si>
  <si>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</si>
  <si>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</si>
  <si>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</si>
  <si>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</si>
  <si>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</si>
  <si>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</si>
  <si>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</si>
  <si>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</si>
  <si>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</si>
  <si>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</si>
  <si>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</si>
  <si>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</si>
  <si>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</si>
  <si>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</si>
  <si>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</si>
  <si>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</si>
  <si>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</si>
  <si>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</si>
  <si>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</si>
  <si>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</si>
  <si>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</si>
  <si>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</si>
  <si>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</si>
  <si>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</si>
  <si>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</si>
  <si>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</si>
  <si>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</si>
  <si>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</si>
  <si>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</si>
  <si>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</si>
  <si>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</si>
  <si>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</si>
  <si>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</si>
  <si>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</si>
  <si>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</si>
  <si>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</si>
  <si>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</si>
  <si>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</si>
  <si>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</si>
  <si>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</si>
  <si>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</si>
  <si>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</si>
  <si>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</si>
  <si>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</si>
  <si>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</si>
  <si>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</si>
  <si>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</si>
  <si>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</si>
  <si>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</si>
  <si>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</si>
  <si>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</si>
  <si>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</si>
  <si>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</si>
  <si>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</si>
  <si>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</si>
  <si>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</si>
  <si>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</si>
  <si>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</si>
  <si>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</si>
  <si>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</si>
  <si>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</si>
  <si>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</si>
  <si>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</si>
  <si>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</si>
  <si>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</si>
  <si>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</si>
  <si>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</si>
  <si>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</si>
  <si>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</si>
  <si>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</si>
  <si>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</si>
  <si>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</si>
  <si>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</si>
  <si>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</si>
  <si>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</si>
  <si>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</si>
  <si>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</si>
  <si>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</si>
  <si>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</si>
  <si>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</si>
  <si>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</si>
  <si>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</si>
  <si>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</si>
  <si>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</si>
  <si>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</si>
  <si>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</si>
  <si>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</si>
  <si>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</si>
  <si>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</si>
  <si>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</si>
  <si>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</si>
  <si>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</si>
  <si>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</si>
  <si>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</si>
  <si>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</si>
  <si>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</si>
  <si>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</si>
  <si>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</si>
  <si>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</si>
  <si>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</si>
  <si>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</si>
  <si>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</si>
  <si>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</si>
  <si>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</si>
  <si>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</si>
  <si>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</si>
  <si>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</si>
  <si>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</si>
  <si>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</si>
  <si>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</si>
  <si>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</si>
  <si>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</si>
  <si>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</si>
  <si>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</si>
  <si>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</si>
  <si>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</si>
  <si>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</si>
  <si>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</si>
  <si>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</si>
  <si>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</si>
  <si>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</si>
  <si>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</si>
  <si>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</si>
  <si>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</si>
  <si>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</si>
  <si>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</si>
  <si>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</si>
  <si>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</si>
  <si>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</si>
  <si>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</si>
  <si>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</si>
  <si>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</si>
  <si>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</si>
  <si>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</si>
  <si>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</si>
  <si>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</si>
  <si>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</si>
  <si>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</si>
  <si>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</si>
  <si>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</si>
  <si>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</si>
  <si>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</si>
  <si>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</si>
  <si>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</si>
  <si>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</si>
  <si>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</si>
  <si>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</si>
  <si>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</si>
  <si>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</si>
  <si>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</si>
  <si>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</si>
  <si>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</si>
  <si>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</si>
  <si>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</si>
  <si>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</si>
  <si>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</si>
  <si>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</si>
  <si>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</si>
  <si>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</si>
  <si>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</si>
  <si>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</si>
  <si>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</si>
  <si>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</si>
  <si>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</si>
  <si>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</si>
  <si>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</si>
  <si>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</si>
  <si>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</si>
  <si>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</si>
  <si>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</si>
  <si>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</si>
  <si>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</si>
  <si>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</si>
  <si>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</si>
  <si>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</si>
  <si>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</si>
  <si>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</si>
  <si>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</si>
  <si>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</si>
  <si>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</si>
  <si>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</si>
  <si>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</si>
  <si>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</si>
  <si>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</si>
  <si>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</si>
  <si>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</si>
  <si>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</si>
  <si>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</si>
  <si>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</si>
  <si>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</si>
  <si>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</si>
  <si>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</si>
  <si>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</si>
  <si>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</si>
  <si>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</si>
  <si>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</si>
  <si>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</si>
  <si>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</si>
  <si>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</si>
  <si>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</si>
  <si>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</si>
  <si>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</si>
  <si>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</si>
  <si>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</si>
  <si>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</si>
  <si>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</si>
  <si>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</si>
  <si>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</si>
  <si>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</si>
  <si>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</si>
  <si>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</si>
  <si>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</si>
  <si>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</si>
  <si>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</si>
  <si>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</si>
  <si>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</si>
  <si>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</si>
  <si>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</si>
  <si>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</si>
  <si>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</si>
  <si>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</si>
  <si>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</si>
  <si>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</si>
  <si>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</si>
  <si>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</si>
  <si>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</si>
  <si>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</si>
  <si>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</si>
  <si>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</si>
  <si>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</si>
  <si>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</si>
  <si>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</si>
  <si>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</si>
  <si>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</si>
  <si>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</si>
  <si>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</si>
  <si>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</si>
  <si>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</si>
  <si>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</si>
  <si>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</si>
  <si>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</si>
  <si>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</si>
  <si>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</si>
  <si>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</si>
  <si>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</si>
  <si>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</si>
  <si>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</si>
  <si>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</si>
  <si>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</si>
  <si>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</si>
  <si>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</si>
  <si>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</si>
  <si>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</si>
  <si>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</si>
  <si>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</si>
  <si>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</si>
  <si>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</si>
  <si>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</si>
  <si>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</si>
  <si>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</si>
  <si>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</si>
  <si>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</si>
  <si>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</si>
  <si>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</si>
  <si>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</si>
  <si>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</si>
  <si>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</si>
  <si>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</si>
  <si>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</si>
  <si>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</si>
  <si>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</si>
  <si>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</si>
  <si>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</si>
  <si>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</si>
  <si>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</si>
  <si>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</si>
  <si>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</si>
  <si>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</si>
  <si>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</si>
  <si>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</si>
  <si>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</si>
  <si>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</si>
  <si>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</si>
  <si>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</si>
  <si>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</si>
  <si>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</si>
  <si>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</si>
  <si>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</si>
  <si>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</si>
  <si>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</si>
  <si>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</si>
  <si>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</si>
  <si>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</si>
  <si>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</si>
  <si>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</si>
  <si>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</si>
  <si>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</si>
  <si>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</si>
  <si>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</si>
  <si>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</si>
  <si>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</si>
  <si>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</si>
  <si>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</si>
  <si>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</si>
  <si>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</si>
  <si>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</si>
  <si>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</si>
  <si>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</si>
  <si>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</si>
  <si>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</si>
  <si>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</si>
  <si>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</si>
  <si>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</si>
  <si>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</si>
  <si>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</si>
  <si>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</si>
  <si>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</si>
  <si>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</si>
  <si>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</si>
  <si>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</si>
  <si>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</si>
  <si>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</si>
  <si>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</si>
  <si>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</si>
  <si>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</si>
  <si>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</si>
  <si>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</si>
  <si>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</si>
  <si>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</si>
  <si>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</si>
  <si>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</si>
  <si>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</si>
  <si>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</si>
  <si>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</si>
  <si>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</si>
  <si>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</si>
  <si>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</si>
  <si>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</si>
  <si>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</si>
  <si>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</si>
  <si>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</si>
  <si>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</si>
  <si>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</si>
  <si>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</si>
  <si>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</si>
  <si>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</si>
  <si>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</si>
  <si>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</si>
  <si>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</si>
  <si>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</si>
  <si>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</si>
  <si>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</si>
  <si>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</si>
  <si>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</si>
  <si>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</si>
  <si>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</si>
  <si>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</si>
  <si>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</si>
  <si>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</si>
  <si>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</si>
  <si>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</si>
  <si>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</si>
  <si>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</si>
  <si>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</si>
  <si>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</si>
  <si>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</si>
  <si>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</si>
  <si>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</si>
  <si>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</si>
  <si>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</si>
  <si>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</si>
  <si>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</si>
  <si>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</si>
  <si>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</si>
  <si>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</si>
  <si>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</si>
  <si>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</si>
  <si>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</si>
  <si>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</si>
  <si>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</si>
  <si>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</si>
  <si>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</si>
  <si>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</si>
  <si>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</si>
  <si>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</si>
  <si>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</si>
  <si>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</si>
  <si>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</si>
  <si>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</si>
  <si>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</si>
  <si>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</si>
  <si>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</si>
  <si>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</si>
  <si>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</si>
  <si>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</si>
  <si>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</si>
  <si>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</si>
  <si>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</si>
  <si>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</si>
  <si>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</si>
  <si>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</si>
  <si>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</si>
  <si>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</si>
  <si>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</si>
  <si>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</si>
  <si>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</si>
  <si>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</si>
  <si>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</si>
  <si>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</si>
  <si>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</si>
  <si>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</si>
  <si>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</si>
  <si>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</si>
  <si>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</si>
  <si>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</si>
  <si>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</si>
  <si>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</si>
  <si>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</si>
  <si>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</si>
  <si>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</si>
  <si>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</si>
  <si>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</si>
  <si>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</si>
  <si>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</si>
  <si>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</si>
  <si>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</si>
  <si>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</si>
  <si>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</si>
  <si>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</si>
  <si>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</si>
  <si>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</si>
  <si>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</si>
  <si>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</si>
  <si>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</si>
  <si>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</si>
  <si>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</si>
  <si>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</si>
  <si>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</si>
  <si>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</si>
  <si>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</si>
  <si>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</si>
  <si>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</si>
  <si>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</si>
  <si>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</si>
  <si>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</si>
  <si>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</si>
  <si>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</si>
  <si>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</si>
  <si>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</si>
  <si>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</si>
  <si>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</si>
  <si>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</si>
  <si>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</si>
  <si>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</si>
  <si>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</si>
  <si>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</si>
  <si>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</si>
  <si>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</si>
  <si>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</si>
  <si>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</si>
  <si>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</si>
  <si>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</si>
  <si>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</si>
  <si>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</si>
  <si>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</si>
  <si>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</si>
  <si>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</si>
  <si>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</si>
  <si>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</si>
  <si>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</si>
  <si>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</si>
  <si>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</si>
  <si>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</si>
  <si>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</si>
  <si>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</si>
  <si>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</si>
  <si>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</si>
  <si>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</si>
  <si>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</si>
  <si>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</si>
  <si>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</si>
  <si>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</si>
  <si>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</si>
  <si>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</si>
  <si>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</si>
  <si>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</si>
  <si>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</si>
  <si>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</si>
  <si>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</si>
  <si>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</si>
  <si>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</si>
  <si>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</si>
  <si>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</si>
  <si>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</si>
  <si>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</si>
  <si>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</si>
  <si>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</si>
  <si>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</si>
  <si>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</si>
  <si>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</si>
  <si>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</si>
  <si>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</si>
  <si>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</si>
  <si>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</si>
  <si>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</si>
  <si>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</si>
  <si>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</si>
  <si>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</si>
  <si>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</si>
  <si>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</si>
  <si>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</si>
  <si>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</si>
  <si>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</si>
  <si>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</si>
  <si>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</si>
  <si>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</si>
  <si>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</si>
  <si>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</si>
  <si>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</si>
  <si>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</si>
  <si>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</si>
  <si>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</si>
  <si>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</si>
  <si>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</si>
  <si>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</si>
  <si>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</si>
  <si>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</si>
  <si>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</si>
  <si>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</si>
  <si>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</si>
  <si>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</si>
  <si>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</si>
  <si>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</si>
  <si>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</si>
  <si>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</si>
  <si>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</si>
  <si>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</si>
  <si>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</si>
  <si>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</si>
  <si>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</si>
  <si>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</si>
  <si>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</si>
  <si>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</si>
  <si>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</si>
  <si>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</si>
  <si>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</si>
  <si>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</si>
  <si>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</si>
  <si>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</si>
  <si>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</si>
  <si>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</si>
  <si>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</si>
  <si>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</si>
  <si>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</si>
  <si>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</si>
  <si>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</si>
  <si>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</si>
  <si>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</si>
  <si>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</si>
  <si>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</si>
  <si>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</si>
  <si>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</si>
  <si>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</si>
  <si>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</si>
  <si>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</si>
  <si>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</si>
  <si>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</si>
  <si>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</si>
  <si>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</si>
  <si>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</si>
  <si>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</si>
  <si>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</si>
  <si>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</si>
  <si>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</si>
  <si>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</si>
  <si>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</si>
  <si>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</si>
  <si>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</si>
  <si>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</si>
  <si>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</si>
  <si>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</si>
  <si>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</si>
  <si>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</si>
  <si>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</si>
  <si>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</si>
  <si>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</si>
  <si>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</si>
  <si>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</si>
  <si>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</si>
  <si>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</si>
  <si>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</si>
  <si>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</si>
  <si>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</si>
  <si>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</si>
  <si>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</si>
  <si>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</si>
  <si>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</si>
  <si>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</si>
  <si>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</si>
  <si>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</si>
  <si>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</si>
  <si>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</si>
  <si>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</si>
  <si>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</si>
  <si>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</si>
  <si>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</si>
  <si>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</si>
  <si>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</si>
  <si>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</si>
  <si>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</si>
  <si>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</si>
  <si>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</si>
  <si>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</si>
  <si>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</si>
  <si>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</si>
  <si>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</si>
  <si>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</si>
  <si>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</si>
  <si>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</si>
  <si>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</si>
  <si>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</si>
  <si>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</si>
  <si>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</si>
  <si>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</si>
  <si>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</si>
  <si>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</si>
  <si>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</si>
  <si>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</si>
  <si>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</si>
  <si>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</si>
  <si>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</si>
  <si>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</si>
  <si>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</si>
  <si>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</si>
  <si>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</si>
  <si>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</si>
  <si>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</si>
  <si>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</si>
  <si>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</si>
  <si>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</si>
  <si>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</si>
  <si>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</si>
  <si>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</si>
  <si>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</si>
  <si>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</si>
  <si>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</si>
  <si>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</si>
  <si>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</si>
  <si>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</si>
  <si>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</si>
  <si>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</si>
  <si>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</si>
  <si>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</si>
  <si>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</si>
  <si>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</si>
  <si>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</si>
  <si>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</si>
  <si>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</si>
  <si>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</si>
  <si>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</si>
  <si>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</si>
  <si>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</si>
  <si>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</si>
  <si>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</si>
  <si>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</si>
  <si>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</si>
  <si>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</si>
  <si>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</si>
  <si>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</si>
  <si>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</si>
  <si>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</si>
  <si>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</si>
  <si>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</si>
  <si>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</si>
  <si>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</si>
  <si>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</si>
  <si>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</si>
  <si>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</si>
  <si>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</si>
  <si>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</si>
  <si>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</si>
  <si>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</si>
  <si>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</si>
  <si>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</si>
  <si>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</si>
  <si>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</si>
  <si>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</si>
  <si>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</si>
  <si>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</si>
  <si>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</si>
  <si>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</si>
  <si>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</si>
  <si>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</si>
  <si>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</si>
  <si>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</si>
  <si>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</si>
  <si>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</si>
  <si>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</si>
  <si>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</si>
  <si>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</si>
  <si>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</si>
  <si>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</si>
  <si>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</si>
  <si>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</si>
  <si>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</si>
  <si>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</si>
  <si>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</si>
  <si>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</si>
  <si>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</si>
  <si>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</si>
  <si>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</si>
  <si>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</si>
  <si>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</si>
  <si>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</si>
  <si>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</si>
  <si>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</si>
  <si>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</si>
  <si>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</si>
  <si>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</si>
  <si>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</si>
  <si>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</si>
  <si>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</si>
  <si>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</si>
  <si>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</si>
  <si>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</si>
  <si>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</si>
  <si>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</si>
  <si>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</si>
  <si>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</si>
  <si>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</si>
  <si>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</si>
  <si>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</si>
  <si>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</si>
  <si>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</si>
  <si>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</si>
  <si>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</si>
  <si>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</si>
  <si>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</si>
  <si>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</si>
  <si>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</si>
  <si>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</si>
  <si>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</si>
  <si>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</si>
  <si>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</si>
  <si>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</si>
  <si>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</si>
  <si>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</si>
  <si>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</si>
  <si>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</si>
  <si>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</si>
  <si>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</si>
  <si>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</si>
  <si>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</si>
  <si>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</si>
  <si>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</si>
  <si>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</si>
  <si>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</si>
  <si>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</si>
  <si>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</si>
  <si>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</si>
  <si>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</si>
  <si>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</si>
  <si>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</si>
  <si>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</si>
  <si>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</si>
  <si>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</si>
  <si>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</si>
  <si>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</si>
  <si>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</si>
  <si>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</si>
  <si>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</si>
  <si>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</si>
  <si>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</si>
  <si>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</si>
  <si>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</si>
  <si>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</si>
  <si>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</si>
  <si>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</si>
  <si>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</si>
  <si>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</si>
  <si>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</si>
  <si>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</si>
  <si>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</si>
  <si>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</si>
  <si>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</si>
  <si>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</si>
  <si>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</si>
  <si>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</si>
  <si>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</si>
  <si>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</si>
  <si>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</si>
  <si>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</si>
  <si>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</si>
  <si>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</si>
  <si>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</si>
  <si>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</si>
  <si>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</si>
  <si>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</si>
  <si>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</si>
  <si>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</si>
  <si>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</si>
  <si>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</si>
  <si>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</si>
  <si>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</si>
  <si>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</si>
  <si>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</si>
  <si>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</si>
  <si>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</si>
  <si>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</si>
  <si>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</si>
  <si>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</si>
  <si>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</si>
  <si>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</si>
  <si>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</si>
  <si>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</si>
  <si>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</si>
  <si>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</si>
  <si>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</si>
  <si>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</si>
  <si>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</si>
  <si>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</si>
  <si>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</si>
  <si>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</si>
  <si>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</si>
  <si>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</si>
  <si>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</si>
  <si>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</si>
  <si>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</si>
  <si>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</si>
  <si>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</si>
  <si>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</si>
  <si>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</si>
  <si>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</si>
  <si>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</si>
  <si>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</si>
  <si>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</si>
  <si>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</si>
  <si>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</si>
  <si>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</si>
  <si>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</si>
  <si>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</si>
  <si>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</si>
  <si>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</si>
  <si>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</si>
  <si>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</si>
  <si>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</si>
  <si>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</si>
  <si>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</si>
  <si>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</si>
  <si>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</si>
  <si>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</si>
  <si>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</si>
  <si>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</si>
  <si>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</si>
  <si>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</si>
  <si>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</si>
  <si>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</si>
  <si>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</si>
  <si>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</si>
  <si>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</si>
  <si>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</si>
  <si>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</si>
  <si>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</si>
  <si>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</si>
  <si>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</si>
  <si>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</si>
  <si>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</si>
  <si>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</si>
  <si>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</si>
  <si>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</si>
  <si>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</si>
  <si>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</si>
  <si>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</si>
  <si>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</si>
  <si>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</si>
  <si>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</si>
  <si>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</si>
  <si>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</si>
  <si>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</si>
  <si>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</si>
  <si>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</si>
  <si>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</si>
  <si>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</si>
  <si>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</si>
  <si>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</si>
  <si>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</si>
  <si>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</si>
  <si>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</si>
  <si>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</si>
  <si>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</si>
  <si>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</si>
  <si>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</si>
  <si>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</si>
  <si>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</si>
  <si>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</si>
  <si>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</si>
  <si>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</si>
  <si>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</si>
  <si>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</si>
  <si>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</si>
  <si>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</si>
  <si>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</si>
  <si>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</si>
  <si>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</si>
  <si>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</si>
  <si>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</si>
  <si>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</si>
  <si>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</si>
  <si>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</si>
  <si>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</si>
  <si>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</si>
  <si>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</si>
  <si>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</si>
  <si>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</si>
  <si>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</si>
  <si>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</si>
  <si>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</si>
  <si>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</si>
  <si>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</si>
  <si>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</si>
  <si>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</si>
  <si>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</si>
  <si>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</si>
  <si>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</si>
  <si>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</si>
  <si>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</si>
  <si>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</si>
  <si>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</si>
  <si>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</si>
  <si>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</si>
  <si>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</si>
  <si>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</si>
  <si>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</si>
  <si>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</si>
  <si>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</si>
  <si>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</si>
  <si>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</si>
  <si>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</si>
  <si>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</si>
  <si>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</si>
  <si>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</si>
  <si>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</si>
  <si>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</si>
  <si>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</si>
  <si>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</si>
  <si>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</si>
  <si>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</si>
  <si>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</si>
  <si>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</si>
  <si>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</si>
  <si>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</si>
  <si>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</si>
  <si>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</si>
  <si>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</si>
  <si>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</si>
  <si>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</si>
  <si>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</si>
  <si>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</si>
  <si>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</si>
  <si>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</si>
  <si>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</si>
  <si>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</si>
  <si>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</si>
  <si>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</si>
  <si>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</si>
  <si>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</si>
  <si>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</si>
  <si>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</si>
  <si>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</si>
  <si>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</si>
  <si>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</si>
  <si>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</si>
  <si>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</si>
  <si>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</si>
  <si>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</si>
  <si>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</si>
  <si>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</si>
  <si>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</si>
  <si>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</si>
  <si>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</si>
  <si>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</si>
  <si>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</si>
  <si>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</si>
  <si>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</si>
  <si>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</si>
  <si>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</si>
  <si>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</si>
  <si>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</si>
  <si>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</si>
  <si>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</si>
  <si>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</si>
  <si>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</si>
  <si>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</si>
  <si>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</si>
  <si>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</si>
  <si>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</si>
  <si>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</si>
  <si>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</si>
  <si>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</si>
  <si>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</si>
  <si>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</si>
  <si>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</si>
  <si>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</si>
  <si>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</si>
  <si>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</si>
  <si>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</si>
  <si>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</si>
  <si>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</si>
  <si>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</si>
  <si>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</si>
  <si>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</si>
  <si>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</si>
  <si>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</si>
  <si>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</si>
  <si>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</si>
  <si>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</si>
  <si>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</si>
  <si>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</si>
  <si>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</si>
  <si>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</si>
  <si>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</si>
  <si>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</si>
  <si>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</si>
  <si>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</si>
  <si>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</si>
  <si>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</si>
  <si>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</si>
  <si>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</si>
  <si>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</si>
  <si>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</si>
  <si>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</si>
  <si>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</si>
  <si>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</si>
  <si>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</si>
  <si>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</si>
  <si>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</si>
  <si>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</si>
  <si>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</si>
  <si>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</si>
  <si>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</si>
  <si>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</si>
  <si>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</si>
  <si>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</si>
  <si>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</si>
  <si>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</si>
  <si>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</si>
  <si>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</si>
  <si>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</si>
  <si>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</si>
  <si>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</si>
  <si>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</si>
  <si>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</si>
  <si>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</si>
  <si>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</si>
  <si>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</si>
  <si>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</si>
  <si>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</si>
  <si>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</si>
  <si>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</si>
  <si>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</si>
  <si>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</si>
  <si>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</si>
  <si>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</si>
  <si>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</si>
  <si>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</si>
  <si>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</si>
  <si>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</si>
  <si>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</si>
  <si>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</si>
  <si>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</si>
  <si>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</si>
  <si>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</si>
  <si>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</si>
  <si>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</si>
  <si>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</si>
  <si>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</si>
  <si>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</si>
  <si>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</si>
  <si>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</si>
  <si>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</si>
  <si>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</si>
  <si>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</si>
  <si>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</si>
  <si>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</si>
  <si>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</si>
  <si>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</si>
  <si>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</si>
  <si>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</si>
  <si>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</si>
  <si>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</si>
  <si>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</si>
  <si>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</si>
  <si>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</si>
  <si>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</si>
  <si>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</si>
  <si>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</si>
  <si>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</si>
  <si>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</si>
  <si>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</si>
  <si>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</si>
  <si>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</si>
  <si>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</si>
  <si>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</si>
  <si>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</si>
  <si>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</si>
  <si>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</si>
  <si>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</si>
  <si>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</si>
  <si>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</si>
  <si>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</si>
  <si>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</si>
  <si>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</si>
  <si>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</si>
  <si>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</si>
  <si>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</si>
  <si>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</si>
  <si>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</si>
  <si>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</si>
  <si>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</si>
  <si>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</si>
  <si>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</si>
  <si>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</si>
  <si>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</si>
  <si>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</si>
  <si>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</si>
  <si>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</si>
  <si>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</si>
  <si>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</si>
  <si>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</si>
  <si>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</si>
  <si>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</si>
  <si>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</si>
  <si>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</si>
  <si>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</si>
  <si>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</si>
  <si>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</si>
  <si>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</si>
  <si>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</si>
  <si>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</si>
  <si>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</si>
  <si>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</si>
  <si>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</si>
  <si>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</si>
  <si>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</si>
  <si>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</si>
  <si>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</si>
  <si>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</si>
  <si>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</si>
  <si>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</si>
  <si>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</si>
  <si>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</si>
  <si>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</si>
  <si>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</si>
  <si>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</si>
  <si>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</si>
  <si>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</si>
  <si>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</si>
  <si>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</si>
  <si>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</si>
  <si>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</si>
  <si>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</si>
  <si>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</si>
  <si>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</si>
  <si>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</si>
  <si>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</si>
  <si>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</si>
  <si>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</si>
  <si>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</si>
  <si>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</si>
  <si>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</si>
  <si>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</si>
  <si>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</si>
  <si>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</si>
  <si>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</si>
  <si>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</si>
  <si>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</si>
  <si>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</si>
  <si>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</si>
  <si>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</si>
  <si>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</si>
  <si>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</si>
  <si>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</si>
  <si>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</si>
  <si>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</si>
  <si>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</si>
  <si>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</si>
  <si>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</si>
  <si>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</si>
  <si>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</si>
  <si>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</si>
  <si>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</si>
  <si>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</si>
  <si>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</si>
  <si>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</si>
  <si>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</si>
  <si>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</si>
  <si>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</si>
  <si>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</si>
  <si>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</si>
  <si>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</si>
  <si>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</si>
  <si>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</si>
  <si>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</si>
  <si>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</si>
  <si>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</si>
  <si>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</si>
  <si>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</si>
  <si>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</si>
  <si>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</si>
  <si>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</si>
  <si>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</si>
  <si>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</si>
  <si>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</si>
  <si>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</si>
  <si>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</si>
  <si>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</si>
  <si>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</si>
  <si>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</si>
  <si>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</si>
  <si>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</si>
  <si>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</si>
  <si>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</si>
  <si>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</si>
  <si>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</si>
  <si>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</si>
  <si>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</si>
  <si>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</si>
  <si>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</si>
  <si>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</si>
  <si>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</si>
  <si>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</si>
  <si>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</si>
  <si>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</si>
  <si>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</si>
  <si>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</si>
  <si>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</si>
  <si>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</si>
  <si>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</si>
  <si>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</si>
  <si>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</si>
  <si>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</si>
  <si>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</si>
  <si>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</si>
  <si>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</si>
  <si>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</si>
  <si>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</si>
  <si>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</si>
  <si>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</si>
  <si>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</si>
  <si>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</si>
  <si>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</si>
  <si>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</si>
  <si>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</si>
  <si>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</si>
  <si>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</si>
  <si>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</si>
  <si>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</si>
  <si>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</si>
  <si>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</si>
  <si>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</si>
  <si>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</si>
  <si>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</si>
  <si>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</si>
  <si>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</si>
  <si>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</si>
  <si>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</si>
  <si>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</si>
  <si>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</si>
  <si>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</si>
  <si>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</si>
  <si>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</si>
  <si>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</si>
  <si>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</si>
  <si>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</si>
  <si>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</si>
  <si>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</si>
  <si>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</si>
  <si>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</si>
  <si>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</si>
  <si>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</si>
  <si>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</si>
  <si>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</si>
  <si>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</si>
  <si>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</si>
  <si>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</si>
  <si>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</si>
  <si>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</si>
  <si>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</si>
  <si>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</si>
  <si>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</si>
  <si>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</si>
  <si>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</si>
  <si>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</si>
  <si>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</si>
  <si>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</si>
  <si>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</si>
  <si>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</si>
  <si>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</si>
  <si>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</si>
  <si>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</si>
  <si>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</si>
  <si>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</si>
  <si>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</si>
  <si>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</si>
  <si>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</si>
  <si>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</si>
  <si>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</si>
  <si>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</si>
  <si>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</si>
  <si>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</si>
  <si>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</si>
  <si>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</si>
  <si>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</si>
  <si>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</si>
  <si>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</si>
  <si>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</si>
  <si>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</si>
  <si>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</si>
  <si>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</si>
  <si>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</si>
  <si>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</si>
  <si>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</si>
  <si>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</si>
  <si>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</si>
  <si>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</si>
  <si>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</si>
  <si>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</si>
  <si>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</si>
  <si>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</si>
  <si>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</si>
  <si>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</si>
  <si>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</si>
  <si>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</si>
  <si>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</si>
  <si>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</si>
  <si>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</si>
  <si>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</si>
  <si>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</si>
  <si>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</si>
  <si>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</si>
  <si>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</si>
  <si>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</si>
  <si>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</si>
  <si>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</si>
  <si>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</si>
  <si>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</si>
  <si>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</si>
  <si>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</si>
  <si>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</si>
  <si>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</si>
  <si>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</si>
  <si>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</si>
  <si>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</si>
  <si>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</si>
  <si>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</si>
  <si>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</si>
  <si>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</si>
  <si>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</si>
  <si>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</si>
  <si>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</si>
  <si>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</si>
  <si>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</si>
  <si>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</si>
  <si>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</si>
  <si>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</si>
  <si>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</si>
  <si>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</si>
  <si>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</si>
  <si>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</si>
  <si>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</si>
  <si>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</si>
  <si>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</si>
  <si>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</si>
  <si>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</si>
  <si>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</si>
  <si>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</si>
  <si>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</si>
  <si>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</si>
  <si>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</si>
  <si>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</si>
  <si>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</si>
  <si>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</si>
  <si>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</si>
  <si>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</si>
  <si>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</si>
  <si>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</si>
  <si>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</si>
  <si>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</si>
  <si>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</si>
  <si>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</si>
  <si>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</si>
  <si>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</si>
  <si>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</si>
  <si>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</si>
  <si>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</si>
  <si>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</si>
  <si>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</si>
  <si>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</si>
  <si>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</si>
  <si>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</si>
  <si>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</si>
  <si>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</si>
  <si>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</si>
  <si>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</si>
  <si>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</si>
  <si>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</si>
  <si>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</si>
  <si>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</si>
  <si>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</si>
  <si>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</si>
  <si>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</si>
  <si>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</si>
  <si>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</si>
  <si>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</si>
  <si>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</si>
  <si>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</si>
  <si>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</si>
  <si>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</si>
  <si>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</si>
  <si>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</si>
  <si>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</si>
  <si>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</si>
  <si>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</si>
  <si>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</si>
  <si>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</si>
  <si>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</si>
  <si>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</si>
  <si>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</si>
  <si>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</si>
  <si>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</si>
  <si>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</si>
  <si>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</si>
  <si>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</si>
  <si>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</si>
  <si>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</si>
  <si>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</si>
  <si>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</si>
  <si>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</si>
  <si>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</si>
  <si>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</si>
  <si>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</si>
  <si>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</si>
  <si>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</si>
  <si>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</si>
  <si>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</si>
  <si>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</si>
  <si>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</si>
  <si>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</si>
  <si>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</si>
  <si>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</si>
  <si>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</si>
  <si>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</si>
  <si>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</si>
  <si>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</si>
  <si>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</si>
  <si>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</si>
  <si>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</si>
  <si>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</si>
  <si>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</si>
  <si>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</si>
  <si>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</si>
  <si>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</si>
  <si>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</si>
  <si>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</si>
  <si>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</si>
  <si>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</si>
  <si>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</si>
  <si>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</si>
  <si>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</si>
  <si>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</si>
  <si>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</si>
  <si>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</si>
  <si>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</si>
  <si>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</si>
  <si>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</si>
  <si>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</si>
  <si>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</si>
  <si>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</si>
  <si>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</si>
  <si>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</si>
  <si>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</si>
  <si>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</si>
  <si>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</si>
  <si>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</si>
  <si>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</si>
  <si>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</si>
  <si>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</si>
  <si>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</si>
  <si>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</si>
  <si>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</si>
  <si>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</si>
  <si>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</si>
  <si>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</si>
  <si>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</si>
  <si>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</si>
  <si>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</si>
  <si>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</si>
  <si>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</si>
  <si>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</si>
  <si>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</si>
  <si>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</si>
  <si>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</si>
  <si>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</si>
  <si>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</si>
  <si>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</si>
  <si>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</si>
  <si>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</si>
  <si>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</si>
  <si>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</si>
  <si>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</si>
  <si>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</si>
  <si>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</si>
  <si>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</si>
  <si>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</si>
  <si>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</si>
  <si>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</si>
  <si>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</si>
  <si>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</si>
  <si>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</si>
  <si>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</si>
  <si>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</si>
  <si>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</si>
  <si>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</si>
  <si>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</si>
  <si>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</si>
  <si>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</si>
  <si>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</si>
  <si>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</si>
  <si>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</si>
  <si>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</si>
  <si>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</si>
  <si>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</si>
  <si>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</si>
  <si>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</si>
  <si>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</si>
  <si>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</si>
  <si>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</si>
  <si>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</si>
  <si>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</si>
  <si>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</si>
  <si>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</si>
  <si>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</si>
  <si>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</si>
  <si>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</si>
  <si>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</si>
  <si>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</si>
  <si>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</si>
  <si>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</si>
  <si>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</si>
  <si>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</si>
  <si>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</si>
  <si>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</si>
  <si>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</si>
  <si>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</si>
  <si>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</si>
  <si>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</si>
  <si>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</si>
  <si>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</si>
  <si>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</si>
  <si>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</si>
  <si>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</si>
  <si>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</si>
  <si>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</si>
  <si>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</si>
  <si>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</si>
  <si>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</si>
  <si>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</si>
  <si>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</si>
  <si>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</si>
  <si>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</si>
  <si>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</si>
  <si>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</si>
  <si>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</si>
  <si>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</si>
  <si>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</si>
  <si>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</si>
  <si>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</si>
  <si>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</si>
  <si>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</si>
  <si>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</si>
  <si>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</si>
  <si>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</si>
  <si>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</si>
  <si>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</si>
  <si>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</si>
  <si>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</si>
  <si>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</si>
  <si>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</si>
  <si>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</si>
  <si>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</si>
  <si>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</si>
  <si>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</si>
  <si>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</si>
  <si>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</si>
  <si>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</si>
  <si>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</si>
  <si>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</si>
  <si>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</si>
  <si>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</si>
  <si>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</si>
  <si>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</si>
  <si>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</si>
  <si>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</si>
  <si>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</si>
  <si>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</si>
  <si>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</si>
  <si>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</si>
  <si>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</si>
  <si>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</si>
  <si>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</si>
  <si>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</si>
  <si>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</si>
  <si>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</si>
  <si>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</si>
  <si>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</si>
  <si>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</si>
  <si>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</si>
  <si>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</si>
  <si>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</si>
  <si>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</si>
  <si>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</si>
  <si>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</si>
  <si>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</si>
  <si>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</si>
  <si>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</si>
  <si>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</si>
  <si>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</si>
  <si>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</si>
  <si>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</si>
  <si>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</si>
  <si>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</si>
  <si>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</si>
  <si>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</si>
  <si>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</si>
  <si>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</si>
  <si>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</si>
  <si>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</si>
  <si>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</si>
  <si>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</si>
  <si>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</si>
  <si>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</si>
  <si>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</si>
  <si>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</si>
  <si>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</si>
  <si>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</si>
  <si>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</si>
  <si>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</si>
  <si>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</si>
  <si>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</si>
  <si>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</si>
  <si>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</si>
  <si>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</si>
  <si>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</si>
  <si>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</si>
  <si>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</si>
  <si>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</si>
  <si>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</si>
  <si>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</si>
  <si>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</si>
  <si>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</si>
  <si>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</si>
  <si>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</si>
  <si>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</si>
  <si>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</si>
  <si>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</si>
  <si>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</si>
  <si>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</si>
  <si>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</si>
  <si>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</si>
  <si>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</si>
  <si>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</si>
  <si>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</si>
  <si>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</si>
  <si>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</si>
  <si>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</si>
  <si>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</si>
  <si>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</si>
  <si>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</si>
  <si>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</si>
  <si>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</si>
  <si>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</si>
  <si>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</si>
  <si>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</si>
  <si>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</si>
  <si>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</si>
  <si>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</si>
  <si>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</si>
  <si>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</si>
  <si>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</si>
  <si>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</si>
  <si>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</si>
  <si>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</si>
  <si>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</si>
  <si>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</si>
  <si>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</si>
  <si>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</si>
  <si>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</si>
  <si>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</si>
  <si>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</si>
  <si>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</si>
  <si>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</si>
  <si>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</si>
  <si>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</si>
  <si>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</si>
  <si>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</si>
  <si>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</si>
  <si>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</si>
  <si>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</si>
  <si>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</si>
  <si>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</si>
  <si>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</si>
  <si>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</si>
  <si>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</si>
  <si>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</si>
  <si>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</si>
  <si>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</si>
  <si>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</si>
  <si>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</si>
  <si>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</si>
  <si>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</si>
  <si>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</si>
  <si>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</si>
  <si>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</si>
  <si>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</si>
  <si>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</si>
  <si>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</si>
  <si>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</si>
  <si>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</si>
  <si>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</si>
  <si>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</si>
  <si>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</si>
  <si>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</si>
  <si>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</si>
  <si>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</si>
  <si>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</si>
  <si>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</si>
  <si>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</si>
  <si>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</si>
  <si>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</si>
  <si>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</si>
  <si>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</si>
  <si>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</si>
  <si>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</si>
  <si>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</si>
  <si>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</si>
  <si>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</si>
  <si>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</si>
  <si>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</si>
  <si>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</si>
  <si>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</si>
  <si>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</si>
  <si>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</si>
  <si>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</si>
  <si>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</si>
  <si>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</si>
  <si>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</si>
  <si>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</si>
  <si>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</si>
  <si>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</si>
  <si>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</si>
  <si>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</si>
  <si>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</si>
  <si>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</si>
  <si>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</si>
  <si>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</si>
  <si>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</si>
  <si>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</si>
  <si>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</si>
  <si>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</si>
  <si>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</si>
  <si>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</si>
  <si>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</si>
  <si>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</si>
  <si>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</si>
  <si>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</si>
  <si>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</si>
  <si>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</si>
  <si>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</si>
  <si>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</si>
  <si>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</si>
  <si>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</si>
  <si>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</si>
  <si>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</si>
  <si>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</si>
  <si>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</si>
  <si>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</si>
  <si>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</si>
  <si>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</si>
  <si>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</si>
  <si>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</si>
  <si>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</si>
  <si>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</si>
  <si>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</si>
  <si>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</si>
  <si>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</si>
  <si>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</si>
  <si>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</si>
  <si>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</si>
  <si>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</si>
  <si>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</si>
  <si>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</si>
  <si>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</si>
  <si>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</si>
  <si>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</si>
  <si>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</si>
  <si>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</si>
  <si>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</si>
  <si>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</si>
  <si>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</si>
  <si>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</si>
  <si>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</si>
  <si>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</si>
  <si>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</si>
  <si>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</si>
  <si>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</si>
  <si>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</si>
  <si>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</si>
  <si>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</si>
  <si>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</si>
  <si>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</si>
  <si>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</si>
  <si>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</si>
  <si>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</si>
  <si>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</si>
  <si>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</si>
  <si>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</si>
  <si>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</si>
  <si>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</si>
  <si>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</si>
  <si>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</si>
  <si>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</si>
  <si>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</si>
  <si>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</si>
  <si>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</si>
  <si>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</si>
  <si>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</si>
  <si>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</si>
  <si>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</si>
  <si>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</si>
  <si>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</si>
  <si>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</si>
  <si>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</si>
  <si>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</si>
  <si>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</si>
  <si>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</si>
  <si>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</si>
  <si>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</si>
  <si>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</si>
  <si>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</si>
  <si>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</si>
  <si>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</si>
  <si>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</si>
  <si>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</si>
  <si>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</si>
  <si>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</si>
  <si>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</si>
  <si>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</si>
  <si>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</si>
  <si>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</si>
  <si>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</si>
  <si>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</si>
  <si>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</si>
  <si>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</si>
  <si>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</si>
  <si>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</si>
  <si>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</si>
  <si>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</si>
  <si>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</si>
  <si>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</si>
  <si>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</si>
  <si>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</si>
  <si>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</si>
  <si>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</si>
  <si>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</si>
  <si>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</si>
  <si>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</si>
  <si>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</si>
  <si>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</si>
  <si>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</si>
  <si>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</si>
  <si>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</si>
  <si>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</si>
  <si>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</si>
  <si>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</si>
  <si>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</si>
  <si>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</si>
  <si>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</si>
  <si>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</si>
  <si>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</si>
  <si>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</si>
  <si>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</si>
  <si>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</si>
  <si>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</si>
  <si>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</si>
  <si>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</si>
  <si>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</si>
  <si>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</si>
  <si>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</si>
  <si>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</si>
  <si>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</si>
  <si>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</si>
  <si>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</si>
  <si>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</si>
  <si>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</si>
  <si>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</si>
  <si>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</si>
  <si>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</si>
  <si>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</si>
  <si>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</si>
  <si>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</si>
  <si>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</si>
  <si>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</si>
  <si>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</si>
  <si>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</si>
  <si>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</si>
  <si>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</si>
  <si>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</si>
  <si>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</si>
  <si>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</si>
  <si>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</si>
  <si>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</si>
  <si>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</si>
  <si>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</si>
  <si>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</si>
  <si>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</si>
  <si>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</si>
  <si>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</si>
  <si>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</si>
  <si>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</si>
  <si>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</si>
  <si>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</si>
  <si>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</si>
  <si>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</si>
  <si>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</si>
  <si>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</si>
  <si>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</si>
  <si>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</si>
  <si>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</si>
  <si>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</si>
  <si>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</si>
  <si>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</si>
  <si>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</si>
  <si>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</si>
  <si>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</si>
  <si>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</si>
  <si>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</si>
  <si>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</si>
  <si>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</si>
  <si>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</si>
  <si>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</si>
  <si>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</si>
  <si>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</si>
  <si>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</si>
  <si>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</si>
  <si>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</si>
  <si>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</si>
  <si>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</si>
  <si>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</si>
  <si>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</si>
  <si>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</si>
  <si>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</si>
  <si>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</si>
  <si>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</si>
  <si>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</si>
  <si>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</si>
  <si>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</si>
  <si>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</si>
  <si>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</si>
  <si>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</si>
  <si>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</si>
  <si>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</si>
  <si>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</si>
  <si>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</si>
  <si>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</si>
  <si>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</si>
  <si>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</si>
  <si>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</si>
  <si>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</si>
  <si>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</si>
  <si>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</si>
  <si>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</si>
  <si>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</si>
  <si>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</si>
  <si>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</si>
  <si>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</si>
  <si>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</si>
  <si>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</si>
  <si>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</si>
  <si>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</si>
  <si>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</si>
  <si>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</si>
  <si>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</si>
  <si>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</si>
  <si>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</si>
  <si>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</si>
  <si>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</si>
  <si>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</si>
  <si>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</si>
  <si>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</si>
  <si>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</si>
  <si>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</si>
  <si>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</si>
  <si>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</si>
  <si>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</si>
  <si>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</si>
  <si>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</si>
  <si>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</si>
  <si>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</si>
  <si>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</si>
  <si>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</si>
  <si>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</si>
  <si>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</si>
  <si>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</si>
  <si>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</si>
  <si>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</si>
  <si>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</si>
  <si>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</si>
  <si>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</si>
  <si>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</si>
  <si>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</si>
  <si>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</si>
  <si>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</si>
  <si>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</si>
  <si>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</si>
  <si>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</si>
  <si>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</si>
  <si>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</si>
  <si>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</si>
  <si>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</si>
  <si>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</si>
  <si>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</si>
  <si>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</si>
  <si>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</si>
  <si>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</si>
  <si>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</si>
  <si>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</si>
  <si>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</si>
  <si>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</si>
  <si>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</si>
  <si>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</si>
  <si>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</si>
  <si>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</si>
  <si>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</si>
  <si>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</si>
  <si>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</si>
  <si>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</si>
  <si>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</si>
  <si>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</si>
  <si>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</si>
  <si>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</si>
  <si>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</si>
  <si>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</si>
  <si>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</si>
  <si>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</si>
  <si>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</si>
  <si>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</si>
  <si>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</si>
  <si>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</si>
  <si>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</si>
  <si>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</si>
  <si>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</si>
  <si>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</si>
  <si>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</si>
  <si>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</si>
  <si>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</si>
  <si>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</si>
  <si>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</si>
  <si>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</si>
  <si>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</si>
  <si>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</si>
  <si>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</si>
  <si>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</si>
  <si>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</si>
  <si>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</si>
  <si>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</si>
  <si>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</si>
  <si>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</si>
  <si>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</si>
  <si>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</si>
  <si>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</si>
  <si>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</si>
  <si>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</si>
  <si>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</si>
  <si>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</si>
  <si>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</si>
  <si>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</si>
  <si>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</si>
  <si>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</si>
  <si>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</si>
  <si>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</si>
  <si>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</si>
  <si>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</si>
  <si>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</si>
  <si>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</si>
  <si>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</si>
  <si>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</si>
  <si>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</si>
  <si>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</si>
  <si>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</si>
  <si>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</si>
  <si>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</si>
  <si>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</si>
  <si>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</si>
  <si>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</si>
  <si>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</si>
  <si>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</si>
  <si>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</si>
  <si>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</si>
  <si>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</si>
  <si>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</si>
  <si>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</si>
  <si>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</si>
  <si>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</si>
  <si>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</si>
  <si>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</si>
  <si>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</si>
  <si>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</si>
  <si>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</si>
  <si>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</si>
  <si>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</si>
  <si>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</si>
  <si>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</si>
  <si>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</si>
  <si>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</si>
  <si>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</si>
  <si>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</si>
  <si>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</si>
  <si>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</si>
  <si>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</si>
  <si>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</si>
  <si>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</si>
  <si>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</si>
  <si>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</si>
  <si>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</si>
  <si>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</si>
  <si>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</si>
  <si>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</si>
  <si>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</si>
  <si>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</si>
  <si>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</si>
  <si>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</si>
  <si>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</si>
  <si>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</si>
  <si>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</si>
  <si>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</si>
  <si>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</si>
  <si>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</si>
  <si>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</si>
  <si>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</si>
  <si>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</si>
  <si>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</si>
  <si>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</si>
  <si>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</si>
  <si>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</si>
  <si>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</si>
  <si>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</si>
  <si>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</si>
  <si>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</si>
  <si>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</si>
  <si>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</si>
  <si>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</si>
  <si>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</si>
  <si>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</si>
  <si>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</si>
  <si>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</si>
  <si>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</si>
  <si>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</si>
  <si>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</si>
  <si>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</si>
  <si>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</si>
  <si>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</si>
  <si>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</si>
  <si>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</si>
  <si>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</si>
  <si>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</si>
  <si>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</si>
  <si>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</si>
  <si>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</si>
  <si>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</si>
  <si>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</si>
  <si>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</si>
  <si>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</si>
  <si>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</si>
  <si>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</si>
  <si>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</si>
  <si>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</si>
  <si>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</si>
  <si>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</si>
  <si>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</si>
  <si>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</si>
  <si>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</si>
  <si>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</si>
  <si>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</si>
  <si>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</si>
  <si>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</si>
  <si>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</si>
  <si>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</si>
  <si>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</si>
  <si>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</si>
  <si>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</si>
  <si>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</si>
  <si>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</si>
  <si>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</si>
  <si>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</si>
  <si>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</si>
  <si>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</si>
  <si>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</si>
  <si>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</si>
  <si>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</si>
  <si>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</si>
  <si>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</si>
  <si>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</si>
  <si>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</si>
  <si>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</si>
  <si>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</si>
  <si>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</si>
  <si>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</si>
  <si>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</si>
  <si>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</si>
  <si>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</si>
  <si>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</si>
  <si>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</si>
  <si>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</si>
  <si>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</si>
  <si>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</si>
  <si>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</si>
  <si>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</si>
  <si>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</si>
  <si>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</si>
  <si>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</si>
  <si>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</si>
  <si>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</si>
  <si>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</si>
  <si>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</si>
  <si>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</si>
  <si>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</si>
  <si>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</si>
  <si>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</si>
  <si>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</si>
  <si>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</si>
  <si>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</si>
  <si>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</si>
  <si>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</si>
  <si>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</si>
  <si>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</si>
  <si>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</si>
  <si>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</si>
  <si>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</si>
  <si>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</si>
  <si>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</si>
  <si>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</si>
  <si>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</si>
  <si>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</si>
  <si>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</si>
  <si>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</si>
  <si>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</si>
  <si>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</si>
  <si>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</si>
  <si>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</si>
  <si>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</si>
  <si>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</si>
  <si>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</si>
  <si>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</si>
  <si>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</si>
  <si>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</si>
  <si>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</si>
  <si>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</si>
  <si>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</si>
  <si>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</si>
  <si>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</si>
  <si>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</si>
  <si>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</si>
  <si>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</si>
  <si>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</si>
  <si>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</si>
  <si>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</si>
  <si>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</si>
  <si>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</si>
  <si>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</si>
  <si>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</si>
  <si>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</si>
  <si>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</si>
  <si>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</si>
  <si>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</si>
  <si>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</si>
  <si>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</si>
  <si>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</si>
  <si>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</si>
  <si>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</si>
  <si>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</si>
  <si>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</si>
  <si>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</si>
  <si>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</si>
  <si>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</si>
  <si>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</si>
  <si>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</si>
  <si>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</si>
  <si>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</si>
  <si>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</si>
  <si>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</si>
  <si>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</si>
  <si>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</si>
  <si>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</si>
  <si>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</si>
  <si>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</si>
  <si>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</si>
  <si>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</si>
  <si>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</si>
  <si>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</si>
  <si>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</si>
  <si>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</si>
  <si>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</si>
  <si>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</si>
  <si>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</si>
  <si>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</si>
  <si>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</si>
  <si>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</si>
  <si>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</si>
  <si>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</si>
  <si>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</si>
  <si>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</si>
  <si>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</si>
  <si>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</si>
  <si>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</si>
  <si>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</si>
  <si>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</si>
  <si>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</si>
  <si>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</si>
  <si>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</si>
  <si>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</si>
  <si>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</si>
  <si>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</si>
  <si>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</si>
  <si>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</si>
  <si>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</si>
  <si>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</si>
  <si>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</si>
  <si>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</si>
  <si>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</si>
  <si>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</si>
  <si>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</si>
  <si>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</si>
  <si>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</si>
  <si>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</si>
  <si>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</si>
  <si>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</si>
  <si>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</si>
  <si>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</si>
  <si>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</si>
  <si>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</si>
  <si>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</si>
  <si>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</si>
  <si>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</si>
  <si>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</si>
  <si>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</si>
  <si>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</si>
  <si>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</si>
  <si>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</si>
  <si>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</si>
  <si>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</si>
  <si>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</si>
  <si>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</si>
  <si>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</si>
  <si>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</si>
  <si>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</si>
  <si>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</si>
  <si>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</si>
  <si>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</si>
  <si>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</si>
  <si>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</si>
  <si>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</si>
  <si>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</si>
  <si>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</si>
  <si>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</si>
  <si>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</si>
  <si>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</si>
  <si>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</si>
  <si>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</si>
  <si>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</si>
  <si>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</si>
  <si>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</si>
  <si>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</si>
  <si>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</si>
  <si>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</si>
  <si>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</si>
  <si>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</si>
  <si>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</si>
  <si>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</si>
  <si>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</si>
  <si>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</si>
  <si>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</si>
  <si>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</si>
  <si>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</si>
  <si>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</si>
  <si>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</si>
  <si>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</si>
  <si>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</si>
  <si>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</si>
  <si>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</si>
  <si>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</si>
  <si>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</si>
  <si>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</si>
  <si>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</si>
  <si>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</si>
  <si>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</si>
  <si>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</si>
  <si>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</si>
  <si>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</si>
  <si>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</si>
  <si>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</si>
  <si>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</si>
  <si>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</si>
  <si>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</si>
  <si>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</si>
  <si>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</si>
  <si>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</si>
  <si>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</si>
  <si>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</si>
  <si>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</si>
  <si>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</si>
  <si>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</si>
  <si>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</si>
  <si>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</si>
  <si>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</si>
  <si>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</si>
  <si>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</si>
  <si>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</si>
  <si>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</si>
  <si>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</si>
  <si>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</si>
  <si>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</si>
  <si>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</si>
  <si>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</si>
  <si>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</si>
  <si>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</si>
  <si>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</si>
  <si>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</si>
  <si>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</si>
  <si>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</si>
  <si>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</si>
  <si>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</si>
  <si>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</si>
  <si>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</si>
  <si>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</si>
  <si>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</si>
  <si>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</si>
  <si>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</si>
  <si>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</si>
  <si>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</si>
  <si>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</si>
  <si>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</si>
  <si>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</si>
  <si>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</si>
  <si>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</si>
  <si>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</si>
  <si>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</si>
  <si>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</si>
  <si>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</si>
  <si>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</si>
  <si>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</si>
  <si>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</si>
  <si>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</si>
  <si>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</si>
  <si>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</si>
  <si>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</si>
  <si>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</si>
  <si>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</si>
  <si>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</si>
  <si>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</si>
  <si>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</si>
  <si>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</si>
  <si>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</si>
  <si>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</si>
  <si>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</si>
  <si>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</si>
  <si>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</si>
  <si>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</si>
  <si>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</si>
  <si>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</si>
  <si>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</si>
  <si>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</si>
  <si>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</si>
  <si>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</si>
  <si>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</si>
  <si>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</si>
  <si>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</si>
  <si>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</si>
  <si>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</si>
  <si>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</si>
  <si>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</si>
  <si>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</si>
  <si>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</si>
  <si>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</si>
  <si>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</si>
  <si>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</si>
  <si>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</si>
  <si>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</si>
  <si>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</si>
  <si>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</si>
  <si>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</si>
  <si>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</si>
  <si>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</si>
  <si>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</si>
  <si>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</si>
  <si>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</si>
  <si>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</si>
  <si>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</si>
  <si>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</si>
  <si>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</si>
  <si>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</si>
  <si>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</si>
  <si>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</si>
  <si>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</si>
  <si>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</si>
  <si>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</si>
  <si>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</si>
  <si>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</si>
  <si>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</si>
  <si>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</si>
  <si>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</si>
  <si>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</si>
  <si>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</si>
  <si>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</si>
  <si>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</si>
  <si>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</si>
  <si>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</si>
  <si>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</si>
  <si>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</si>
  <si>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</si>
  <si>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</si>
  <si>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</si>
  <si>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</si>
  <si>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</si>
  <si>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</si>
  <si>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</si>
  <si>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</si>
  <si>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</si>
  <si>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</si>
  <si>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</si>
  <si>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</si>
  <si>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</si>
  <si>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</si>
  <si>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</si>
  <si>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</si>
  <si>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</si>
  <si>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</si>
  <si>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</si>
  <si>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</si>
  <si>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</si>
  <si>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</si>
  <si>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</si>
  <si>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</si>
  <si>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</si>
  <si>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</si>
  <si>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</si>
  <si>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</si>
  <si>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</si>
  <si>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</si>
  <si>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</si>
  <si>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</si>
  <si>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</si>
  <si>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</si>
  <si>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</si>
  <si>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</si>
  <si>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</si>
  <si>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</si>
  <si>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</si>
  <si>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</si>
  <si>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</si>
  <si>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</si>
  <si>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</si>
  <si>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</si>
  <si>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</si>
  <si>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</si>
  <si>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</si>
  <si>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</si>
  <si>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</si>
  <si>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</si>
  <si>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</si>
  <si>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</si>
  <si>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</si>
  <si>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</si>
  <si>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</si>
  <si>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</si>
  <si>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</si>
  <si>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</si>
  <si>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</si>
  <si>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</si>
  <si>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</si>
  <si>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</si>
  <si>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</si>
  <si>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</si>
  <si>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</si>
  <si>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</si>
  <si>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</si>
  <si>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</si>
  <si>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</si>
  <si>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</si>
  <si>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</si>
  <si>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</si>
  <si>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</si>
  <si>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</si>
  <si>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</si>
  <si>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</si>
  <si>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</si>
  <si>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</si>
  <si>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</si>
  <si>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</si>
  <si>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</si>
  <si>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</si>
  <si>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</si>
  <si>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</si>
  <si>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</si>
  <si>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</si>
  <si>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</si>
  <si>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</si>
  <si>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</si>
  <si>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</si>
  <si>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</si>
  <si>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</si>
  <si>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</si>
  <si>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</si>
  <si>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</si>
  <si>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</si>
  <si>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</si>
  <si>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</si>
  <si>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</si>
  <si>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</si>
  <si>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</si>
  <si>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</si>
  <si>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</si>
  <si>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</si>
  <si>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</si>
  <si>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</si>
  <si>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</si>
  <si>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</si>
  <si>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</si>
  <si>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</si>
  <si>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</si>
  <si>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</si>
  <si>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</si>
  <si>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</si>
  <si>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</si>
  <si>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</si>
  <si>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</si>
  <si>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</si>
  <si>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</si>
  <si>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</si>
  <si>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</si>
  <si>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</si>
  <si>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</si>
  <si>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</si>
  <si>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</si>
  <si>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</si>
  <si>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</si>
  <si>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</si>
  <si>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</si>
  <si>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</si>
  <si>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</si>
  <si>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</si>
  <si>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</si>
  <si>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</si>
  <si>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</si>
  <si>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</si>
  <si>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</si>
  <si>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</si>
  <si>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</si>
  <si>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</si>
  <si>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</si>
  <si>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</si>
  <si>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</si>
  <si>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</si>
  <si>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</si>
  <si>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</si>
  <si>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</si>
  <si>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</si>
  <si>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</si>
  <si>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</si>
  <si>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</si>
  <si>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</si>
  <si>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</si>
  <si>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</si>
  <si>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</si>
  <si>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</si>
  <si>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</si>
  <si>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</si>
  <si>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</si>
  <si>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</si>
  <si>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</si>
  <si>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</si>
  <si>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</si>
  <si>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</si>
  <si>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</si>
  <si>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</si>
  <si>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</si>
  <si>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</si>
  <si>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</si>
  <si>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</si>
  <si>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</si>
  <si>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</si>
  <si>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</si>
  <si>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</si>
  <si>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</si>
  <si>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</si>
  <si>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</si>
  <si>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</si>
  <si>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</si>
  <si>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</si>
  <si>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</si>
  <si>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</si>
  <si>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</si>
  <si>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</si>
  <si>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</si>
  <si>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</si>
  <si>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</si>
  <si>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</si>
  <si>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</si>
  <si>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</si>
  <si>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</si>
  <si>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</si>
  <si>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</si>
  <si>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</si>
  <si>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</si>
  <si>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</si>
  <si>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</si>
  <si>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</si>
  <si>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</si>
  <si>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</si>
  <si>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</si>
  <si>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</si>
  <si>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</si>
  <si>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</si>
  <si>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</si>
  <si>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</si>
  <si>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</si>
  <si>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</si>
  <si>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</si>
  <si>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</si>
  <si>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</si>
  <si>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</si>
  <si>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</si>
  <si>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</si>
  <si>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</si>
  <si>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</si>
  <si>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</si>
  <si>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</si>
  <si>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</si>
  <si>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</si>
  <si>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</si>
  <si>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</si>
  <si>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</si>
  <si>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</si>
  <si>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</si>
  <si>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</si>
  <si>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</si>
  <si>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</si>
  <si>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</si>
  <si>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</si>
  <si>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</si>
  <si>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</si>
  <si>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</si>
  <si>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</si>
  <si>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</si>
  <si>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</si>
  <si>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</si>
  <si>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</si>
  <si>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</si>
  <si>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</si>
  <si>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</si>
  <si>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</si>
  <si>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</si>
  <si>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</si>
  <si>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</si>
  <si>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</si>
  <si>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</si>
  <si>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</si>
  <si>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</si>
  <si>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</si>
  <si>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</si>
  <si>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</si>
  <si>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</si>
  <si>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</si>
  <si>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</si>
  <si>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</si>
  <si>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</si>
  <si>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</si>
  <si>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</si>
  <si>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</si>
  <si>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</si>
  <si>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</si>
  <si>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</si>
  <si>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</si>
  <si>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</si>
  <si>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</si>
  <si>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</si>
  <si>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</si>
  <si>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</si>
  <si>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</si>
  <si>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</si>
  <si>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</si>
  <si>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</si>
  <si>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</si>
  <si>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</si>
  <si>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</si>
  <si>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</si>
  <si>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</si>
  <si>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</si>
  <si>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</si>
  <si>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</si>
  <si>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</si>
  <si>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</si>
  <si>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</si>
  <si>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</si>
  <si>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</si>
  <si>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</si>
  <si>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</si>
  <si>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</si>
  <si>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</si>
  <si>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</si>
  <si>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</si>
  <si>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</si>
  <si>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</si>
  <si>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</si>
  <si>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</si>
  <si>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</si>
  <si>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</si>
  <si>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</si>
  <si>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</si>
  <si>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</si>
  <si>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</si>
  <si>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</si>
  <si>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</si>
  <si>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</si>
  <si>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</si>
  <si>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</si>
  <si>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</si>
  <si>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</si>
  <si>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</si>
  <si>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</si>
  <si>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</si>
  <si>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</si>
  <si>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</si>
  <si>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</si>
  <si>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</si>
  <si>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</si>
  <si>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</si>
  <si>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</si>
  <si>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</si>
  <si>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</si>
  <si>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</si>
  <si>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</si>
  <si>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</si>
  <si>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</si>
  <si>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</si>
  <si>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</si>
  <si>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</si>
  <si>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</si>
  <si>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</si>
  <si>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</si>
  <si>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</si>
  <si>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</si>
  <si>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</si>
  <si>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</si>
  <si>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</si>
  <si>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</si>
  <si>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</si>
  <si>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</si>
  <si>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</si>
  <si>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</si>
  <si>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</si>
  <si>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</si>
  <si>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</si>
  <si>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</si>
  <si>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</si>
  <si>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</si>
  <si>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</si>
  <si>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</si>
  <si>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</si>
  <si>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</si>
  <si>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</si>
  <si>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</si>
  <si>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</si>
  <si>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</si>
  <si>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</si>
  <si>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</si>
  <si>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</si>
  <si>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</si>
  <si>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</si>
  <si>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</si>
  <si>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</si>
  <si>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</si>
  <si>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</si>
  <si>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</si>
  <si>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</si>
  <si>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</si>
  <si>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</si>
  <si>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</si>
  <si>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</si>
  <si>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</si>
  <si>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</si>
  <si>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</si>
  <si>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</si>
  <si>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</si>
  <si>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</si>
  <si>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</si>
  <si>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</si>
  <si>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</si>
  <si>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</si>
  <si>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</si>
  <si>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</si>
  <si>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</si>
  <si>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</si>
  <si>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</si>
  <si>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</si>
  <si>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</si>
  <si>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</si>
  <si>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</si>
  <si>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</si>
  <si>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</si>
  <si>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</si>
  <si>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</si>
  <si>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</si>
  <si>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</si>
  <si>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</si>
  <si>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</si>
  <si>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</si>
  <si>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</si>
  <si>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</si>
  <si>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</si>
  <si>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</si>
  <si>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</si>
  <si>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</si>
  <si>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</si>
  <si>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</si>
  <si>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</si>
  <si>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</si>
  <si>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</si>
  <si>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</si>
  <si>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</si>
  <si>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</si>
  <si>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</si>
  <si>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</si>
  <si>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</si>
  <si>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</si>
  <si>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</si>
  <si>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</si>
  <si>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</si>
  <si>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</si>
  <si>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</si>
  <si>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</si>
  <si>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</si>
  <si>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</si>
  <si>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</si>
  <si>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</si>
  <si>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</si>
  <si>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</si>
  <si>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</si>
  <si>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</si>
  <si>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</si>
  <si>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</si>
  <si>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</si>
  <si>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</si>
  <si>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</si>
  <si>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</si>
  <si>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</si>
  <si>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</si>
  <si>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</si>
  <si>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</si>
  <si>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</si>
  <si>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</si>
  <si>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</si>
  <si>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</si>
  <si>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</si>
  <si>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</si>
  <si>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</si>
  <si>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</si>
  <si>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</si>
  <si>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</si>
  <si>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</si>
  <si>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</si>
  <si>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</si>
  <si>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</si>
  <si>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</si>
  <si>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</si>
  <si>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</si>
  <si>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</si>
  <si>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</si>
  <si>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</si>
  <si>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</si>
  <si>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</si>
  <si>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</si>
  <si>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</si>
  <si>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</si>
  <si>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</si>
  <si>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</si>
  <si>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</si>
  <si>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</si>
  <si>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</si>
  <si>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</si>
  <si>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</si>
  <si>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</si>
  <si>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</si>
  <si>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</si>
  <si>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</si>
  <si>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</si>
  <si>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</si>
  <si>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</si>
  <si>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</si>
  <si>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</si>
  <si>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</si>
  <si>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</si>
  <si>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</si>
  <si>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</si>
  <si>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</si>
  <si>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</si>
  <si>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</si>
  <si>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</si>
  <si>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</si>
  <si>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</si>
  <si>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</si>
  <si>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</si>
  <si>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</si>
  <si>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</si>
  <si>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</si>
  <si>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</si>
  <si>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</si>
  <si>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</si>
  <si>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</si>
  <si>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</si>
  <si>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</si>
  <si>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</si>
  <si>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</si>
  <si>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</si>
  <si>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</si>
  <si>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</si>
  <si>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</si>
  <si>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</si>
  <si>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</si>
  <si>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</si>
  <si>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</si>
  <si>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</si>
  <si>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</si>
  <si>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</si>
  <si>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</si>
  <si>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</si>
  <si>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</si>
  <si>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</si>
  <si>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</si>
  <si>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</si>
  <si>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</si>
  <si>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</si>
  <si>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</si>
  <si>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</si>
  <si>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</si>
  <si>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</si>
  <si>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</si>
  <si>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</si>
  <si>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</si>
  <si>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</si>
  <si>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</si>
  <si>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</si>
  <si>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</si>
  <si>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</si>
  <si>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</si>
  <si>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</si>
  <si>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</si>
  <si>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</si>
  <si>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</si>
  <si>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</si>
  <si>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</si>
  <si>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</si>
  <si>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</si>
  <si>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</si>
  <si>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</si>
  <si>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</si>
  <si>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</si>
  <si>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</si>
  <si>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</si>
  <si>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</si>
  <si>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</si>
  <si>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</si>
  <si>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</si>
  <si>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</si>
  <si>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</si>
  <si>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</si>
  <si>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</si>
  <si>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</si>
  <si>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</si>
  <si>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</si>
  <si>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</si>
  <si>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</si>
  <si>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</si>
  <si>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</si>
  <si>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</si>
  <si>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</si>
  <si>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</si>
  <si>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</si>
  <si>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</si>
  <si>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</si>
  <si>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</si>
  <si>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</si>
  <si>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</si>
  <si>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</si>
  <si>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</si>
  <si>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</si>
  <si>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</si>
  <si>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</si>
  <si>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</si>
  <si>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</si>
  <si>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</si>
  <si>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</si>
  <si>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</si>
  <si>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</si>
  <si>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</si>
  <si>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</si>
  <si>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</si>
  <si>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</si>
  <si>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</si>
  <si>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</si>
  <si>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</si>
  <si>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</si>
  <si>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</si>
  <si>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</si>
  <si>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</si>
  <si>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</si>
  <si>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</si>
  <si>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</si>
  <si>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</si>
  <si>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</si>
  <si>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</si>
  <si>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</si>
  <si>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</si>
  <si>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</si>
  <si>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</si>
  <si>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</si>
  <si>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</si>
  <si>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</si>
  <si>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</si>
  <si>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</si>
  <si>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</si>
  <si>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</si>
  <si>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</si>
  <si>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</si>
  <si>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</si>
  <si>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</si>
  <si>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</si>
  <si>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</si>
  <si>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</si>
  <si>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</si>
  <si>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</si>
  <si>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</si>
  <si>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</si>
  <si>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</si>
  <si>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</si>
  <si>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</si>
  <si>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</si>
  <si>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</si>
  <si>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</si>
  <si>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</si>
  <si>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</si>
  <si>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</si>
  <si>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</si>
  <si>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</si>
  <si>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</si>
  <si>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</si>
  <si>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</si>
  <si>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</si>
  <si>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</si>
  <si>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</si>
  <si>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</si>
  <si>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</si>
  <si>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</si>
  <si>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</si>
  <si>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</si>
  <si>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</si>
  <si>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</si>
  <si>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</si>
  <si>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</si>
  <si>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</si>
  <si>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</si>
  <si>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</si>
  <si>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</si>
  <si>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</si>
  <si>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</si>
  <si>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</si>
  <si>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</si>
  <si>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</si>
  <si>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</si>
  <si>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</si>
  <si>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</si>
  <si>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</si>
  <si>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</si>
  <si>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</si>
  <si>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</si>
  <si>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</si>
  <si>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</si>
  <si>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</si>
  <si>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</si>
  <si>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</si>
  <si>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</si>
  <si>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</si>
  <si>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</si>
  <si>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</si>
  <si>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</si>
  <si>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</si>
  <si>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</si>
  <si>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</si>
  <si>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</si>
  <si>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</si>
  <si>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</si>
  <si>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</si>
  <si>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</si>
  <si>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</si>
  <si>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</si>
  <si>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</si>
  <si>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</si>
  <si>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</si>
  <si>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</si>
  <si>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</si>
  <si>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</si>
  <si>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</si>
  <si>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</si>
  <si>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</si>
  <si>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</si>
  <si>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</si>
  <si>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</si>
  <si>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</si>
  <si>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</si>
  <si>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</si>
  <si>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</si>
  <si>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</si>
  <si>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</si>
  <si>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</si>
  <si>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</si>
  <si>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</si>
  <si>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</si>
  <si>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</si>
  <si>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</si>
  <si>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</si>
  <si>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</si>
  <si>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</si>
  <si>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</si>
  <si>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</si>
  <si>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</si>
  <si>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</si>
  <si>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</si>
  <si>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</si>
  <si>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</si>
  <si>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</si>
  <si>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</si>
  <si>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</si>
  <si>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</si>
  <si>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</si>
  <si>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</si>
  <si>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</si>
  <si>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</si>
  <si>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</si>
  <si>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</si>
  <si>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</si>
  <si>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</si>
  <si>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</si>
  <si>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</si>
  <si>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</si>
  <si>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</si>
  <si>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</si>
  <si>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</si>
  <si>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</si>
  <si>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</si>
  <si>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</si>
  <si>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</si>
  <si>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</si>
  <si>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</si>
  <si>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</si>
  <si>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</si>
  <si>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</si>
  <si>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</si>
  <si>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</si>
  <si>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</si>
  <si>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</si>
  <si>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</si>
  <si>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</si>
  <si>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</si>
  <si>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</si>
  <si>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</si>
  <si>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</si>
  <si>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</si>
  <si>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</si>
  <si>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</si>
  <si>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</si>
  <si>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</si>
  <si>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</si>
  <si>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</si>
  <si>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</si>
  <si>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</si>
  <si>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</si>
  <si>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</si>
  <si>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</si>
  <si>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</si>
  <si>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</si>
  <si>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</si>
  <si>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</si>
  <si>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</si>
  <si>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</si>
  <si>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</si>
  <si>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</si>
  <si>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</si>
  <si>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</si>
  <si>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</si>
  <si>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</si>
  <si>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</si>
  <si>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</si>
  <si>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</si>
  <si>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</si>
  <si>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</si>
  <si>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</si>
  <si>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</si>
  <si>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</si>
  <si>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</si>
  <si>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</si>
  <si>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</si>
  <si>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</si>
  <si>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</si>
  <si>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</si>
  <si>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</si>
  <si>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</si>
  <si>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</si>
  <si>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</si>
  <si>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</si>
  <si>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</si>
  <si>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</si>
  <si>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</si>
  <si>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</si>
  <si>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</si>
  <si>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</si>
  <si>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</si>
  <si>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</si>
  <si>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</si>
  <si>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</si>
  <si>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</si>
  <si>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</si>
  <si>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</si>
  <si>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</si>
  <si>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</si>
  <si>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</si>
  <si>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</si>
  <si>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</si>
  <si>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</si>
  <si>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</si>
  <si>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</si>
  <si>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</si>
  <si>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</si>
  <si>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</si>
  <si>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</si>
  <si>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</si>
  <si>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</si>
  <si>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</si>
  <si>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</si>
  <si>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</si>
  <si>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</si>
  <si>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</si>
  <si>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</si>
  <si>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</si>
  <si>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</si>
  <si>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</si>
  <si>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</si>
  <si>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</si>
  <si>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</si>
  <si>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</si>
  <si>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</si>
  <si>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</si>
  <si>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</si>
  <si>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</si>
  <si>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</si>
  <si>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</si>
  <si>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</si>
  <si>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</si>
  <si>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</si>
  <si>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</si>
  <si>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</si>
  <si>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</si>
  <si>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</si>
  <si>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</si>
  <si>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</si>
  <si>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</si>
  <si>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</si>
  <si>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</si>
  <si>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</si>
  <si>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</si>
  <si>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</si>
  <si>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</si>
  <si>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</si>
  <si>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</si>
  <si>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</si>
  <si>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</si>
  <si>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</si>
  <si>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</si>
  <si>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</si>
  <si>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</si>
  <si>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</si>
  <si>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</si>
  <si>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</si>
  <si>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</si>
  <si>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</si>
  <si>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</si>
  <si>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</si>
  <si>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</si>
  <si>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</si>
  <si>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</si>
  <si>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</si>
  <si>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</si>
  <si>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</si>
  <si>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</si>
  <si>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</si>
  <si>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</si>
  <si>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</si>
  <si>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</si>
  <si>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</si>
  <si>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</si>
  <si>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</si>
  <si>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</si>
  <si>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</si>
  <si>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</si>
  <si>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</si>
  <si>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</si>
  <si>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</si>
  <si>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</si>
  <si>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</si>
  <si>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</si>
  <si>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</si>
  <si>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</si>
  <si>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</si>
  <si>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</si>
  <si>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</si>
  <si>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</si>
  <si>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</si>
  <si>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</si>
  <si>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</si>
  <si>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</si>
  <si>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</si>
  <si>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</si>
  <si>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</si>
  <si>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</si>
  <si>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</si>
  <si>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</si>
  <si>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</si>
  <si>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</si>
  <si>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</si>
  <si>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</si>
  <si>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</si>
  <si>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</si>
  <si>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</si>
  <si>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</si>
  <si>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</si>
  <si>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</si>
  <si>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</si>
  <si>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</si>
  <si>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</si>
  <si>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</si>
  <si>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</si>
  <si>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</si>
  <si>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</si>
  <si>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</si>
  <si>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</si>
  <si>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</si>
  <si>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</si>
  <si>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</si>
  <si>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</si>
  <si>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</si>
  <si>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</si>
  <si>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</si>
  <si>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</si>
  <si>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</si>
  <si>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</si>
  <si>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</si>
  <si>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</si>
  <si>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</si>
  <si>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</si>
  <si>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</si>
  <si>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</si>
  <si>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</si>
  <si>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</si>
  <si>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</si>
  <si>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</si>
  <si>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</si>
  <si>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</si>
  <si>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</si>
  <si>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</si>
  <si>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</si>
  <si>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</si>
  <si>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</si>
  <si>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</si>
  <si>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</si>
  <si>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</si>
  <si>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</si>
  <si>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</si>
  <si>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</si>
  <si>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</si>
  <si>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</si>
  <si>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</si>
  <si>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</si>
  <si>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</si>
  <si>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</si>
  <si>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</si>
  <si>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</si>
  <si>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</si>
  <si>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</si>
  <si>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</si>
  <si>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</si>
  <si>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</si>
  <si>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</si>
  <si>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</si>
  <si>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</si>
  <si>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</si>
  <si>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</si>
  <si>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</si>
  <si>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</si>
  <si>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</si>
  <si>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</si>
  <si>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</si>
  <si>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</si>
  <si>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</si>
  <si>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</si>
  <si>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</si>
  <si>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</si>
  <si>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</si>
  <si>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</si>
  <si>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</si>
  <si>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</si>
  <si>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</si>
  <si>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</si>
  <si>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</si>
  <si>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</si>
  <si>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</si>
  <si>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</si>
  <si>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</si>
  <si>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</si>
  <si>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</si>
  <si>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</si>
  <si>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</si>
  <si>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</si>
  <si>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</si>
  <si>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</si>
  <si>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</si>
  <si>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</si>
  <si>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</si>
  <si>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</si>
  <si>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</si>
  <si>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</si>
  <si>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</si>
  <si>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</si>
  <si>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</si>
  <si>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</si>
  <si>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</si>
  <si>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</si>
  <si>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</si>
  <si>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</si>
  <si>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</si>
  <si>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</si>
  <si>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</si>
  <si>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</si>
  <si>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</si>
  <si>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</si>
  <si>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</si>
  <si>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</si>
  <si>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</si>
  <si>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</si>
  <si>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</si>
  <si>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</si>
  <si>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</si>
  <si>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</si>
  <si>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</si>
  <si>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</si>
  <si>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</si>
  <si>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</si>
  <si>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</si>
  <si>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</si>
  <si>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</si>
  <si>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</si>
  <si>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</si>
  <si>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</si>
  <si>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</si>
  <si>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</si>
  <si>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</si>
  <si>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</si>
  <si>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</si>
  <si>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</si>
  <si>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</si>
  <si>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</si>
  <si>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</si>
  <si>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</si>
  <si>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</si>
  <si>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</si>
  <si>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</si>
  <si>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</si>
  <si>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</si>
  <si>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</si>
  <si>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</si>
  <si>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</si>
  <si>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</si>
  <si>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</si>
  <si>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</si>
  <si>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</si>
  <si>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</si>
  <si>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</si>
  <si>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</si>
  <si>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</si>
  <si>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</si>
  <si>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</si>
  <si>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</si>
  <si>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</si>
  <si>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</si>
  <si>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</si>
  <si>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</si>
  <si>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</si>
  <si>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</si>
  <si>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</si>
  <si>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</si>
  <si>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</si>
  <si>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</si>
  <si>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</si>
  <si>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</si>
  <si>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</si>
  <si>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</si>
  <si>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</si>
  <si>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</si>
  <si>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</si>
  <si>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</si>
  <si>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</si>
  <si>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</si>
  <si>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</si>
  <si>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</si>
  <si>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</si>
  <si>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</si>
  <si>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</si>
  <si>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</si>
  <si>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</si>
  <si>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</si>
  <si>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</si>
  <si>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</si>
  <si>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</si>
  <si>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</si>
  <si>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</si>
  <si>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</si>
  <si>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</si>
  <si>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</si>
  <si>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</si>
  <si>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</si>
  <si>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</si>
  <si>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</si>
  <si>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</si>
  <si>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</si>
  <si>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</si>
  <si>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</si>
  <si>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</si>
  <si>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</si>
  <si>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</si>
  <si>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</si>
  <si>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</si>
  <si>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</si>
  <si>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</si>
  <si>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</si>
  <si>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</si>
  <si>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</si>
  <si>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</si>
  <si>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</si>
  <si>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</si>
  <si>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</si>
  <si>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</si>
  <si>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</si>
  <si>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</si>
  <si>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</si>
  <si>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</si>
  <si>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</si>
  <si>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</si>
  <si>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</si>
  <si>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</si>
  <si>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</si>
  <si>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</si>
  <si>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</si>
  <si>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</si>
  <si>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</si>
  <si>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</si>
  <si>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</si>
  <si>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</si>
  <si>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</si>
  <si>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</si>
  <si>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</si>
  <si>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</si>
  <si>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</si>
  <si>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</si>
  <si>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</si>
  <si>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</si>
  <si>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</si>
  <si>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</si>
  <si>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</si>
  <si>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</si>
  <si>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</si>
  <si>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</si>
  <si>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</si>
  <si>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</si>
  <si>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</si>
  <si>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</si>
  <si>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</si>
  <si>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</si>
  <si>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</si>
  <si>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</si>
  <si>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</si>
  <si>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</si>
  <si>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</si>
  <si>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</si>
  <si>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</si>
  <si>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</si>
  <si>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</si>
  <si>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</si>
  <si>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</si>
  <si>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</si>
  <si>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</si>
  <si>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</si>
  <si>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</si>
  <si>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</si>
  <si>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</si>
  <si>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</si>
  <si>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</si>
  <si>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</si>
  <si>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</si>
  <si>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</si>
  <si>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</si>
  <si>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</si>
  <si>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</si>
  <si>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</si>
  <si>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</si>
  <si>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</si>
  <si>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</si>
  <si>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</si>
  <si>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</si>
  <si>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</si>
  <si>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</si>
  <si>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</si>
  <si>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</si>
  <si>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</si>
  <si>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</si>
  <si>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</si>
  <si>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</si>
  <si>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</si>
  <si>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</si>
  <si>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</si>
  <si>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</si>
  <si>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</si>
  <si>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</si>
  <si>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</si>
  <si>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</si>
  <si>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</si>
  <si>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</si>
  <si>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</si>
  <si>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</si>
  <si>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</si>
  <si>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</si>
  <si>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</si>
  <si>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</si>
  <si>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</si>
  <si>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</si>
  <si>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</si>
  <si>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</si>
  <si>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</si>
  <si>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</si>
  <si>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</si>
  <si>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</si>
  <si>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</si>
  <si>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</si>
  <si>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</si>
  <si>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</si>
  <si>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</si>
  <si>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</si>
  <si>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</si>
  <si>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</si>
  <si>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</si>
  <si>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</si>
  <si>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</si>
  <si>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</si>
  <si>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</si>
  <si>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</si>
  <si>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</si>
  <si>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</si>
  <si>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</si>
  <si>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</si>
  <si>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</si>
  <si>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</si>
  <si>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</si>
  <si>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</si>
  <si>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</si>
  <si>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</si>
  <si>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</si>
  <si>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</si>
  <si>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</si>
  <si>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</si>
  <si>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</si>
  <si>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</si>
  <si>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</si>
  <si>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</si>
  <si>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</si>
  <si>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</si>
  <si>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</si>
  <si>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</si>
  <si>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</si>
  <si>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</si>
  <si>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</si>
  <si>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</si>
  <si>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</si>
  <si>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</si>
  <si>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</si>
  <si>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</si>
  <si>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</si>
  <si>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</si>
  <si>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</si>
  <si>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</si>
  <si>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</si>
  <si>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</si>
  <si>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</si>
  <si>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</si>
  <si>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</si>
  <si>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</si>
  <si>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</si>
  <si>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</si>
  <si>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</si>
  <si>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</si>
  <si>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</si>
  <si>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</si>
  <si>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</si>
  <si>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</si>
  <si>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</si>
  <si>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</si>
  <si>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</si>
  <si>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</si>
  <si>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</si>
  <si>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</si>
  <si>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</si>
  <si>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</si>
  <si>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</si>
  <si>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</si>
  <si>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</si>
  <si>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</si>
  <si>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</si>
  <si>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</si>
  <si>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</si>
  <si>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</si>
  <si>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</si>
  <si>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</si>
  <si>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</si>
  <si>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</si>
  <si>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</si>
  <si>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</si>
  <si>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</si>
  <si>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</si>
  <si>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</si>
  <si>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</si>
  <si>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</si>
  <si>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</si>
  <si>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</si>
  <si>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</si>
  <si>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</si>
  <si>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</si>
  <si>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</si>
  <si>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</si>
  <si>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</si>
  <si>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</si>
  <si>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</si>
  <si>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</si>
  <si>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</si>
  <si>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</si>
  <si>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</si>
  <si>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</si>
  <si>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</si>
  <si>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</si>
  <si>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</si>
  <si>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</si>
  <si>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</si>
  <si>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</si>
  <si>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</si>
  <si>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</si>
  <si>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</si>
  <si>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</si>
  <si>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</si>
  <si>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</si>
  <si>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</si>
  <si>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</si>
  <si>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</si>
  <si>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</si>
  <si>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</si>
  <si>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</si>
  <si>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</si>
  <si>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</si>
  <si>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</si>
  <si>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</si>
  <si>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</si>
  <si>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</si>
  <si>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</si>
  <si>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</si>
  <si>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</si>
  <si>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</si>
  <si>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</si>
  <si>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</si>
  <si>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</si>
  <si>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</si>
  <si>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</si>
  <si>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</si>
  <si>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</si>
  <si>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</si>
  <si>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</si>
  <si>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</si>
  <si>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</si>
  <si>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</si>
  <si>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</si>
  <si>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</si>
  <si>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</si>
  <si>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</si>
  <si>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</si>
  <si>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</si>
  <si>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</si>
  <si>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</si>
  <si>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</si>
  <si>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</si>
  <si>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</si>
  <si>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</si>
  <si>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</si>
  <si>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</si>
  <si>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</si>
  <si>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</si>
  <si>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</si>
  <si>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</si>
  <si>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</si>
  <si>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</si>
  <si>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</si>
  <si>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</si>
  <si>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</si>
  <si>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</si>
  <si>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</si>
  <si>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</si>
  <si>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</si>
  <si>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</si>
  <si>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</si>
  <si>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</si>
  <si>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</si>
  <si>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</si>
  <si>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</si>
  <si>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</si>
  <si>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</si>
  <si>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</si>
  <si>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</si>
  <si>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</si>
  <si>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</si>
  <si>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</si>
  <si>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</si>
  <si>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</si>
  <si>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</si>
  <si>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</si>
  <si>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</si>
  <si>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</si>
  <si>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</si>
  <si>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</si>
  <si>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</si>
  <si>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</si>
  <si>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</si>
  <si>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</si>
  <si>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</si>
  <si>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</si>
  <si>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</si>
  <si>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</si>
  <si>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</si>
  <si>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</si>
  <si>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</si>
  <si>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</si>
  <si>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</si>
  <si>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</si>
  <si>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</si>
  <si>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</si>
  <si>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</si>
  <si>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</si>
  <si>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</si>
  <si>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</si>
  <si>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</si>
  <si>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</si>
  <si>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</si>
  <si>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</si>
  <si>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</si>
  <si>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</si>
  <si>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</si>
  <si>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</si>
  <si>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</si>
  <si>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</si>
  <si>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</si>
  <si>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</si>
  <si>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</si>
  <si>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</si>
  <si>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</si>
  <si>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</si>
  <si>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</si>
  <si>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</si>
  <si>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</si>
  <si>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</si>
  <si>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</si>
  <si>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</si>
  <si>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</si>
  <si>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</si>
  <si>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</si>
  <si>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</si>
  <si>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</si>
  <si>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</si>
  <si>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</si>
  <si>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</si>
  <si>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</si>
  <si>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</si>
  <si>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</si>
  <si>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</si>
  <si>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</si>
  <si>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</si>
  <si>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</si>
  <si>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</si>
  <si>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</si>
  <si>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</si>
  <si>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</si>
  <si>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</si>
  <si>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</si>
  <si>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</si>
  <si>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</si>
  <si>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</si>
  <si>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</si>
  <si>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</si>
  <si>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</si>
  <si>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</si>
  <si>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</si>
  <si>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</si>
  <si>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</si>
  <si>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</si>
  <si>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</si>
  <si>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</si>
  <si>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</si>
  <si>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</si>
  <si>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</si>
  <si>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</si>
  <si>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</si>
  <si>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</si>
  <si>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</si>
  <si>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</si>
  <si>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</si>
  <si>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</si>
  <si>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</si>
  <si>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</si>
  <si>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</si>
  <si>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</si>
  <si>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</si>
  <si>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</si>
  <si>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</si>
  <si>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</si>
  <si>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</si>
  <si>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</si>
  <si>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</si>
  <si>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</si>
  <si>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</si>
  <si>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</si>
  <si>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</si>
  <si>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</si>
  <si>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</si>
  <si>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</si>
  <si>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</si>
  <si>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</si>
  <si>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</si>
  <si>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</si>
  <si>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</si>
  <si>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</si>
  <si>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</si>
  <si>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</si>
  <si>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</si>
  <si>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</si>
  <si>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</si>
  <si>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</si>
  <si>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</si>
  <si>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</si>
  <si>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</si>
  <si>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</si>
  <si>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</si>
  <si>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</si>
  <si>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</si>
  <si>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</si>
  <si>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</si>
  <si>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</si>
  <si>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</si>
  <si>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</si>
  <si>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</si>
  <si>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</si>
  <si>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</si>
  <si>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</si>
  <si>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</si>
  <si>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</si>
  <si>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</si>
  <si>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</si>
  <si>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</si>
  <si>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</si>
  <si>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</si>
  <si>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</si>
  <si>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</si>
  <si>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</si>
  <si>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</si>
  <si>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</si>
  <si>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</si>
  <si>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</si>
  <si>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</si>
  <si>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</si>
  <si>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</si>
  <si>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</si>
  <si>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</si>
  <si>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</si>
  <si>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</si>
  <si>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</si>
  <si>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</si>
  <si>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</si>
  <si>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</si>
  <si>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</si>
  <si>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</si>
  <si>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</si>
  <si>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</si>
  <si>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</si>
  <si>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</si>
  <si>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</si>
  <si>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</si>
  <si>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</si>
  <si>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</si>
  <si>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</si>
  <si>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</si>
  <si>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</si>
  <si>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</si>
  <si>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</si>
  <si>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</si>
  <si>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</si>
  <si>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</si>
  <si>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</si>
  <si>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</si>
  <si>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</si>
  <si>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</si>
  <si>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</si>
  <si>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</si>
  <si>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</si>
  <si>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</si>
  <si>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</si>
  <si>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</si>
  <si>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</si>
  <si>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</si>
  <si>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</si>
  <si>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</si>
  <si>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</si>
  <si>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</si>
  <si>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</si>
  <si>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</si>
  <si>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</si>
  <si>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</si>
  <si>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</si>
  <si>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</si>
  <si>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</si>
  <si>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</si>
  <si>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</si>
  <si>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</si>
  <si>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</si>
  <si>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</si>
  <si>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</si>
  <si>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</si>
  <si>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</si>
  <si>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</si>
  <si>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</si>
  <si>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</si>
  <si>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</si>
  <si>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</si>
  <si>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</si>
  <si>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</si>
  <si>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</si>
  <si>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</si>
  <si>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</si>
  <si>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</si>
  <si>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</si>
  <si>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</si>
  <si>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</si>
  <si>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</si>
  <si>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</si>
  <si>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</si>
  <si>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</si>
  <si>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</si>
  <si>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</si>
  <si>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</si>
  <si>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</si>
  <si>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</si>
  <si>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</si>
  <si>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</si>
  <si>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</si>
  <si>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</si>
  <si>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</si>
  <si>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</si>
  <si>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</si>
  <si>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</si>
  <si>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</si>
  <si>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</si>
  <si>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</si>
  <si>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</si>
  <si>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</si>
  <si>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</si>
  <si>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</si>
  <si>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</si>
  <si>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</si>
  <si>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</si>
  <si>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</si>
  <si>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</si>
  <si>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</si>
  <si>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</si>
  <si>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</si>
  <si>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</si>
  <si>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</si>
  <si>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</si>
  <si>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</si>
  <si>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</si>
  <si>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</si>
  <si>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</si>
  <si>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</si>
  <si>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</si>
  <si>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</si>
  <si>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</si>
  <si>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</si>
  <si>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</si>
  <si>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</si>
  <si>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</si>
  <si>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</si>
  <si>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</si>
  <si>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</si>
  <si>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</si>
  <si>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</si>
  <si>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</si>
  <si>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</si>
  <si>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</si>
  <si>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</si>
  <si>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</si>
  <si>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</si>
  <si>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</si>
  <si>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</si>
  <si>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</si>
  <si>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</si>
  <si>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</si>
  <si>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</si>
  <si>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</si>
  <si>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</si>
  <si>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</si>
  <si>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</si>
  <si>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</si>
  <si>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</si>
  <si>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</si>
  <si>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</si>
  <si>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</si>
  <si>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</si>
  <si>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</si>
  <si>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</si>
  <si>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</si>
  <si>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</si>
  <si>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</si>
  <si>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</si>
  <si>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</si>
  <si>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</si>
  <si>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</si>
  <si>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</si>
  <si>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</si>
  <si>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</si>
  <si>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</si>
  <si>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</si>
  <si>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</si>
  <si>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</si>
  <si>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</si>
  <si>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</si>
  <si>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</si>
  <si>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</si>
  <si>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</si>
  <si>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</si>
  <si>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</si>
  <si>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</si>
  <si>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</si>
  <si>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</si>
  <si>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</si>
  <si>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</si>
  <si>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</si>
  <si>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</si>
  <si>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</si>
  <si>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</si>
  <si>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</si>
  <si>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</si>
  <si>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</si>
  <si>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</si>
  <si>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</si>
  <si>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</si>
  <si>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</si>
  <si>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</si>
  <si>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</si>
  <si>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</si>
  <si>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</si>
  <si>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</si>
  <si>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</si>
  <si>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</si>
  <si>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</si>
  <si>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</si>
  <si>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</si>
  <si>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</si>
  <si>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</si>
  <si>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</si>
  <si>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</si>
  <si>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</si>
  <si>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</si>
  <si>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</si>
  <si>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</si>
  <si>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</si>
  <si>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</si>
  <si>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</si>
  <si>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</si>
  <si>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</si>
  <si>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</si>
  <si>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</si>
  <si>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</si>
  <si>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</si>
  <si>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</si>
  <si>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</si>
  <si>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</si>
  <si>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</si>
  <si>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</si>
  <si>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</si>
  <si>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</si>
  <si>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</si>
  <si>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</si>
  <si>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</si>
  <si>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</si>
  <si>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</si>
  <si>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</si>
  <si>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</si>
  <si>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</si>
  <si>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</si>
  <si>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</si>
  <si>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</si>
  <si>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</si>
  <si>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</si>
  <si>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</si>
  <si>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</si>
  <si>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</si>
  <si>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</si>
  <si>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</si>
  <si>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</si>
  <si>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</si>
  <si>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</si>
  <si>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</si>
  <si>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</si>
  <si>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</si>
  <si>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</si>
  <si>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</si>
  <si>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</si>
  <si>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</si>
  <si>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</si>
  <si>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</si>
  <si>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</si>
  <si>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</si>
  <si>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</si>
  <si>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</si>
  <si>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</si>
  <si>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</si>
  <si>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</si>
  <si>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</si>
  <si>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</si>
  <si>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</si>
  <si>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</si>
  <si>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</si>
  <si>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</si>
  <si>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</si>
  <si>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</si>
  <si>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</si>
  <si>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</si>
  <si>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</si>
  <si>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</si>
  <si>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</si>
  <si>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</si>
  <si>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</si>
  <si>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</si>
  <si>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</si>
  <si>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</si>
  <si>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</si>
  <si>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</si>
  <si>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</si>
  <si>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</si>
  <si>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</si>
  <si>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</si>
  <si>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</si>
  <si>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</si>
  <si>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</si>
  <si>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</si>
  <si>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</si>
  <si>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</si>
  <si>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</si>
  <si>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</si>
  <si>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</si>
  <si>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</si>
  <si>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</si>
  <si>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</si>
  <si>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</si>
  <si>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</si>
  <si>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</si>
  <si>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</si>
  <si>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</si>
  <si>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</si>
  <si>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</si>
  <si>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</si>
  <si>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</si>
  <si>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</si>
  <si>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</si>
  <si>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</si>
  <si>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</si>
  <si>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</si>
  <si>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</si>
  <si>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</si>
  <si>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</si>
  <si>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</si>
  <si>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</si>
  <si>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</si>
  <si>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</si>
  <si>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</si>
  <si>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</si>
  <si>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</si>
  <si>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</si>
  <si>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</si>
  <si>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</si>
  <si>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</si>
  <si>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</si>
  <si>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</si>
  <si>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</si>
  <si>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</si>
  <si>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</si>
  <si>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</si>
  <si>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</si>
  <si>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</si>
  <si>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</si>
  <si>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</si>
  <si>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</si>
  <si>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</si>
  <si>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</si>
  <si>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</si>
  <si>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</si>
  <si>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</si>
  <si>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</si>
  <si>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</si>
  <si>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</si>
  <si>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</si>
  <si>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</si>
  <si>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</si>
  <si>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</si>
  <si>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</si>
  <si>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</si>
  <si>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</si>
  <si>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</si>
  <si>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</si>
  <si>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</si>
  <si>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</si>
  <si>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</si>
  <si>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</si>
  <si>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</si>
  <si>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</si>
  <si>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</si>
  <si>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</si>
  <si>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</si>
  <si>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</si>
  <si>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</si>
  <si>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</si>
  <si>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</si>
  <si>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</si>
  <si>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</si>
  <si>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</si>
  <si>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</si>
  <si>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</si>
  <si>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</si>
  <si>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</si>
  <si>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</si>
  <si>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</si>
  <si>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</si>
  <si>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</si>
  <si>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</si>
  <si>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</si>
  <si>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</si>
  <si>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</si>
  <si>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</si>
  <si>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</si>
  <si>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</si>
  <si>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</si>
  <si>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</si>
  <si>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</si>
  <si>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</si>
  <si>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</si>
  <si>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</si>
  <si>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</si>
  <si>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</si>
  <si>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</si>
  <si>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</si>
  <si>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</si>
  <si>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</si>
  <si>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</si>
  <si>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</si>
  <si>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</si>
  <si>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</si>
  <si>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</si>
  <si>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</si>
  <si>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</si>
  <si>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</si>
  <si>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</si>
  <si>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</si>
  <si>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</si>
  <si>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</si>
  <si>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</si>
  <si>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</si>
  <si>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</si>
  <si>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</si>
  <si>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</si>
  <si>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</si>
  <si>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</si>
  <si>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</si>
  <si>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</si>
  <si>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</si>
  <si>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</si>
  <si>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</si>
  <si>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</si>
  <si>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</si>
  <si>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</si>
  <si>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</si>
  <si>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</si>
  <si>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</si>
  <si>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</si>
  <si>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</si>
  <si>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</si>
  <si>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</si>
  <si>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</si>
  <si>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</si>
  <si>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</si>
  <si>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</si>
  <si>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</si>
  <si>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</si>
  <si>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</si>
  <si>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</si>
  <si>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</si>
  <si>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</si>
  <si>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</si>
  <si>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</si>
  <si>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</si>
  <si>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</si>
  <si>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</si>
  <si>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</si>
  <si>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</si>
  <si>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</si>
  <si>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</si>
  <si>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</si>
  <si>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</si>
  <si>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</si>
  <si>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</si>
  <si>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</si>
  <si>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</si>
  <si>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</si>
  <si>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</si>
  <si>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</si>
  <si>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</si>
  <si>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</si>
  <si>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</si>
  <si>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</si>
  <si>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</si>
  <si>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</si>
  <si>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</si>
  <si>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</si>
  <si>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</si>
  <si>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</si>
  <si>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</si>
  <si>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</si>
  <si>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</si>
  <si>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</si>
  <si>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</si>
  <si>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</si>
  <si>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</si>
  <si>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</si>
  <si>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</si>
  <si>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</si>
  <si>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</si>
  <si>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</si>
  <si>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</si>
  <si>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</si>
  <si>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</si>
  <si>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</si>
  <si>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</si>
  <si>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</si>
  <si>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</si>
  <si>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</si>
  <si>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</si>
  <si>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</si>
  <si>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</si>
  <si>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</si>
  <si>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</si>
  <si>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</si>
  <si>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</si>
  <si>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</si>
  <si>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</si>
  <si>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</si>
  <si>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</si>
  <si>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</si>
  <si>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</si>
  <si>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</si>
  <si>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</si>
  <si>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</si>
  <si>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</si>
  <si>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</si>
  <si>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</si>
  <si>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</si>
  <si>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</si>
  <si>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</si>
  <si>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</si>
  <si>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</si>
  <si>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</si>
  <si>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</si>
  <si>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</si>
  <si>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</si>
  <si>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</si>
  <si>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</si>
  <si>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</si>
  <si>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</si>
  <si>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</si>
  <si>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</si>
  <si>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</si>
  <si>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</si>
  <si>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</si>
  <si>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</si>
  <si>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</si>
  <si>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</si>
  <si>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</si>
  <si>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</si>
  <si>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</si>
  <si>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</si>
  <si>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</si>
  <si>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</si>
  <si>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</si>
  <si>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</si>
  <si>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</si>
  <si>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</si>
  <si>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</si>
  <si>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</si>
  <si>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</si>
  <si>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</si>
  <si>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</si>
  <si>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</si>
  <si>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</si>
  <si>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</si>
  <si>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</si>
  <si>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</si>
  <si>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</si>
  <si>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</si>
  <si>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</si>
  <si>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</si>
  <si>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</si>
  <si>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</si>
  <si>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</si>
  <si>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</si>
  <si>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</si>
  <si>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</si>
  <si>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</si>
  <si>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</si>
  <si>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</si>
  <si>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</si>
  <si>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</si>
  <si>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</si>
  <si>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</si>
  <si>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</si>
  <si>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</si>
  <si>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</si>
  <si>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</si>
  <si>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</si>
  <si>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</si>
  <si>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</si>
  <si>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</si>
  <si>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</si>
  <si>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</si>
  <si>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</si>
  <si>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</si>
  <si>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</si>
  <si>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</si>
  <si>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</si>
  <si>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</si>
  <si>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</si>
  <si>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</si>
  <si>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</si>
  <si>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</si>
  <si>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</si>
  <si>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</si>
  <si>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</si>
  <si>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</si>
  <si>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</si>
  <si>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</si>
  <si>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</si>
  <si>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</si>
  <si>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</si>
  <si>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</si>
  <si>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</si>
  <si>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</si>
  <si>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</si>
  <si>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</si>
  <si>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</si>
  <si>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</si>
  <si>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</si>
  <si>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</si>
  <si>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</si>
  <si>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</si>
  <si>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</si>
  <si>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</si>
  <si>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</si>
  <si>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</si>
  <si>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</si>
  <si>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</si>
  <si>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</si>
  <si>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</si>
  <si>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</si>
  <si>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</si>
  <si>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</si>
  <si>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</si>
  <si>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</si>
  <si>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</si>
  <si>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</si>
  <si>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</si>
  <si>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</si>
  <si>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</si>
  <si>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</si>
  <si>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</si>
  <si>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</si>
  <si>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</si>
  <si>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</si>
  <si>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</si>
  <si>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</si>
  <si>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</si>
  <si>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</si>
  <si>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</si>
  <si>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</si>
  <si>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</si>
  <si>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</si>
  <si>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</si>
  <si>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</si>
  <si>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</si>
  <si>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</si>
  <si>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</si>
  <si>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</si>
  <si>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</si>
  <si>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</si>
  <si>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</si>
  <si>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</si>
  <si>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</si>
  <si>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</si>
  <si>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</si>
  <si>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</si>
  <si>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</si>
  <si>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</si>
  <si>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</si>
  <si>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</si>
  <si>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</si>
  <si>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</si>
  <si>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</si>
  <si>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</si>
  <si>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</si>
  <si>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</si>
  <si>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</si>
  <si>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</si>
  <si>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</si>
  <si>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</si>
  <si>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</si>
  <si>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</si>
  <si>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</si>
  <si>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</si>
  <si>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</si>
  <si>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</si>
  <si>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</si>
  <si>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</si>
  <si>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</si>
  <si>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</si>
  <si>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</si>
  <si>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</si>
  <si>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</si>
  <si>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</si>
  <si>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</si>
  <si>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</si>
  <si>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</si>
  <si>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</si>
  <si>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</si>
  <si>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</si>
  <si>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</si>
  <si>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</si>
  <si>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</si>
  <si>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</si>
  <si>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</si>
  <si>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</si>
  <si>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</si>
  <si>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</si>
  <si>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</si>
  <si>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</si>
  <si>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</si>
  <si>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</si>
  <si>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</si>
  <si>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</si>
  <si>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</si>
  <si>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</si>
  <si>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</si>
  <si>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</si>
  <si>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</si>
  <si>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</si>
  <si>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</si>
  <si>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</si>
  <si>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</si>
  <si>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</si>
  <si>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</si>
  <si>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</si>
  <si>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</si>
  <si>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</si>
  <si>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</si>
  <si>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</si>
  <si>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</si>
  <si>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</si>
  <si>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</si>
  <si>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</si>
  <si>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</si>
  <si>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</si>
  <si>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</si>
  <si>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</si>
  <si>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</si>
  <si>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</si>
  <si>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</si>
  <si>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</si>
  <si>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</si>
  <si>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</si>
  <si>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</si>
  <si>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</si>
  <si>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</si>
  <si>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</si>
  <si>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</si>
  <si>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</si>
  <si>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</si>
  <si>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</si>
  <si>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</si>
  <si>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</si>
  <si>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</si>
  <si>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</si>
  <si>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</si>
  <si>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</si>
  <si>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</si>
  <si>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</si>
  <si>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</si>
  <si>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</si>
  <si>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</si>
  <si>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</si>
  <si>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</si>
  <si>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</si>
  <si>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</si>
  <si>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</si>
  <si>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</si>
  <si>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</si>
  <si>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</si>
  <si>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</si>
  <si>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</si>
  <si>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</si>
  <si>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</si>
  <si>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</si>
  <si>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</si>
  <si>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</si>
  <si>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</si>
  <si>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</si>
  <si>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</si>
  <si>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</si>
  <si>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</si>
  <si>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</si>
  <si>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</si>
  <si>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</si>
  <si>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</si>
  <si>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</si>
  <si>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</si>
  <si>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</si>
  <si>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</si>
  <si>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</si>
  <si>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</si>
  <si>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</si>
  <si>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</si>
  <si>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</si>
  <si>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</si>
  <si>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</si>
  <si>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</si>
  <si>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</si>
  <si>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</si>
  <si>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</si>
  <si>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</si>
  <si>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</si>
  <si>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</si>
  <si>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</si>
  <si>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</si>
  <si>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</si>
  <si>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</si>
  <si>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</si>
  <si>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</si>
  <si>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</si>
  <si>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</si>
  <si>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</si>
  <si>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</si>
  <si>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</si>
  <si>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</si>
  <si>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</si>
  <si>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</si>
  <si>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</si>
  <si>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</si>
  <si>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</si>
  <si>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</si>
  <si>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</si>
  <si>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</si>
  <si>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</si>
  <si>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</si>
  <si>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</si>
  <si>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</si>
  <si>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</si>
  <si>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</si>
  <si>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</si>
  <si>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</si>
  <si>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</si>
  <si>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</si>
  <si>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</si>
  <si>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</si>
  <si>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</si>
  <si>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</si>
  <si>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</si>
  <si>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</si>
  <si>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</si>
  <si>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</si>
  <si>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</si>
  <si>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</si>
  <si>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</si>
  <si>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</si>
  <si>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</si>
  <si>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</si>
  <si>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</si>
  <si>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</si>
  <si>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</si>
  <si>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</si>
  <si>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</si>
  <si>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</si>
  <si>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</si>
  <si>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</si>
  <si>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</si>
  <si>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</si>
  <si>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</si>
  <si>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</si>
  <si>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</si>
  <si>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</si>
  <si>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</si>
  <si>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</si>
  <si>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</si>
  <si>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</si>
  <si>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</si>
  <si>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</si>
  <si>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</si>
  <si>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</si>
  <si>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</si>
  <si>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</si>
  <si>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</si>
  <si>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</si>
  <si>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</si>
  <si>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</si>
  <si>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</si>
  <si>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</si>
  <si>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</si>
  <si>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</si>
  <si>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</si>
  <si>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</si>
  <si>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</si>
  <si>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</si>
  <si>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</si>
  <si>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</si>
  <si>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</si>
  <si>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</si>
  <si>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</si>
  <si>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</si>
  <si>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</si>
  <si>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</si>
  <si>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</si>
  <si>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</si>
  <si>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</si>
  <si>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</si>
  <si>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</si>
  <si>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</si>
  <si>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</si>
  <si>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</si>
  <si>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</si>
  <si>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</si>
  <si>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</si>
  <si>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</si>
  <si>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</si>
  <si>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</si>
  <si>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</si>
  <si>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</si>
  <si>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</si>
  <si>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</si>
  <si>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</si>
  <si>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</si>
  <si>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</si>
  <si>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</si>
  <si>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</si>
  <si>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</si>
  <si>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</si>
  <si>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</si>
  <si>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</si>
  <si>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</si>
  <si>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</si>
  <si>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</si>
  <si>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</si>
  <si>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</si>
  <si>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</si>
  <si>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</si>
  <si>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</si>
  <si>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</si>
  <si>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</si>
  <si>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</si>
  <si>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</si>
  <si>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</si>
  <si>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</si>
  <si>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</si>
  <si>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</si>
  <si>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</si>
  <si>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</si>
  <si>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</si>
  <si>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</si>
  <si>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</si>
  <si>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</si>
  <si>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</si>
  <si>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</si>
  <si>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</si>
  <si>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</si>
  <si>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</si>
  <si>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</si>
  <si>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</si>
  <si>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</si>
  <si>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</si>
  <si>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</si>
  <si>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</si>
  <si>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</si>
  <si>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</si>
  <si>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</si>
  <si>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</si>
  <si>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</si>
  <si>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</si>
  <si>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</si>
  <si>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</si>
  <si>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</si>
  <si>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</si>
  <si>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</si>
  <si>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</si>
  <si>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</si>
  <si>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</si>
  <si>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</si>
  <si>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</si>
  <si>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</si>
  <si>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</si>
  <si>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</si>
  <si>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</si>
  <si>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</si>
  <si>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</si>
  <si>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</si>
  <si>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</si>
  <si>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</si>
  <si>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</si>
  <si>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</si>
  <si>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</si>
  <si>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</si>
  <si>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</si>
  <si>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</si>
  <si>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</si>
  <si>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</si>
  <si>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</si>
  <si>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</si>
  <si>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</si>
  <si>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</si>
  <si>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</si>
  <si>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</si>
  <si>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</si>
  <si>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</si>
  <si>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</si>
  <si>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</si>
  <si>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</si>
  <si>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</si>
  <si>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</si>
  <si>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</si>
  <si>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</si>
  <si>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</si>
  <si>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</si>
  <si>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</si>
  <si>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</si>
  <si>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</si>
  <si>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</si>
  <si>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</si>
  <si>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</si>
  <si>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</si>
  <si>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</si>
  <si>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</si>
  <si>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</si>
  <si>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</si>
  <si>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</si>
  <si>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</si>
  <si>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</si>
  <si>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</si>
  <si>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</si>
  <si>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</si>
  <si>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</si>
  <si>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</si>
  <si>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</si>
  <si>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</si>
  <si>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</si>
  <si>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</si>
  <si>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</si>
  <si>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</si>
  <si>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</si>
  <si>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</si>
  <si>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</si>
  <si>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</si>
  <si>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</si>
  <si>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</si>
  <si>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</si>
  <si>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</si>
  <si>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</si>
  <si>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</si>
  <si>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</si>
  <si>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</si>
  <si>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</si>
  <si>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</si>
  <si>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</si>
  <si>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</si>
  <si>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</si>
  <si>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</si>
  <si>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</si>
  <si>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</si>
  <si>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</si>
  <si>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</si>
  <si>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</si>
  <si>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</si>
  <si>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</si>
  <si>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</si>
  <si>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</si>
  <si>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</si>
  <si>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</si>
  <si>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</si>
  <si>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</si>
  <si>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</si>
  <si>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</si>
  <si>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</si>
  <si>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</si>
  <si>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</si>
  <si>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</si>
  <si>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</si>
  <si>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</si>
  <si>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</si>
  <si>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</si>
  <si>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</si>
  <si>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</si>
  <si>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</si>
  <si>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</si>
  <si>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</si>
  <si>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</si>
  <si>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</si>
  <si>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</si>
  <si>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</si>
  <si>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</si>
  <si>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</si>
  <si>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</si>
  <si>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</si>
  <si>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</si>
  <si>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</si>
  <si>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</si>
  <si>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</si>
  <si>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</si>
  <si>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</si>
  <si>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</si>
  <si>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</si>
  <si>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</si>
  <si>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</si>
  <si>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</si>
  <si>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</si>
  <si>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</si>
  <si>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</si>
  <si>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</si>
  <si>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</si>
  <si>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</si>
  <si>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</si>
  <si>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</si>
  <si>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</si>
  <si>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</si>
  <si>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</si>
  <si>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</si>
  <si>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</si>
  <si>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</si>
  <si>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</si>
  <si>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</si>
  <si>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</si>
  <si>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</si>
  <si>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</si>
  <si>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</si>
  <si>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</si>
  <si>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</si>
  <si>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</si>
  <si>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</si>
  <si>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</si>
  <si>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</si>
  <si>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</si>
  <si>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</si>
  <si>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</si>
  <si>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</si>
  <si>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</si>
  <si>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</si>
  <si>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</si>
  <si>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</si>
  <si>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</si>
  <si>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</si>
  <si>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</si>
  <si>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</si>
  <si>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</si>
  <si>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</si>
  <si>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</si>
  <si>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</si>
  <si>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</si>
  <si>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</si>
  <si>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</si>
  <si>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</si>
  <si>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</si>
  <si>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</si>
  <si>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</si>
  <si>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</si>
  <si>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</si>
  <si>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</si>
  <si>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</si>
  <si>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</si>
  <si>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</si>
  <si>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</si>
  <si>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</si>
  <si>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</si>
  <si>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</si>
  <si>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</si>
  <si>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</si>
  <si>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</si>
  <si>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</si>
  <si>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</si>
  <si>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</si>
  <si>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</si>
  <si>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</si>
  <si>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</si>
  <si>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</si>
  <si>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</si>
  <si>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</si>
  <si>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</si>
  <si>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</si>
  <si>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</si>
  <si>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</si>
  <si>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</si>
  <si>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</si>
  <si>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</si>
  <si>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</si>
  <si>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</si>
  <si>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</si>
  <si>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</si>
  <si>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</si>
  <si>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</si>
  <si>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</si>
  <si>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</si>
  <si>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</si>
  <si>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</si>
  <si>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</si>
  <si>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</si>
  <si>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</si>
  <si>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</si>
  <si>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</si>
  <si>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</si>
  <si>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</si>
  <si>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</si>
  <si>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</si>
  <si>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</si>
  <si>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</si>
  <si>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</si>
  <si>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</si>
  <si>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</si>
  <si>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</si>
  <si>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</si>
  <si>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</si>
  <si>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</si>
  <si>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</si>
  <si>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</si>
  <si>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</si>
  <si>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</si>
  <si>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</si>
  <si>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</si>
  <si>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</si>
  <si>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</si>
  <si>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</si>
  <si>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</si>
  <si>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</si>
  <si>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</si>
  <si>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</si>
  <si>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</si>
  <si>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</si>
  <si>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</si>
  <si>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</si>
  <si>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</si>
  <si>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</si>
  <si>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</si>
  <si>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</si>
  <si>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</si>
  <si>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</si>
  <si>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</si>
  <si>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</si>
  <si>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</si>
  <si>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</si>
  <si>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</si>
  <si>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</si>
  <si>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</si>
  <si>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</si>
  <si>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</si>
  <si>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</si>
  <si>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</si>
  <si>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</si>
  <si>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</si>
  <si>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</si>
  <si>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</si>
  <si>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</si>
  <si>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</si>
  <si>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</si>
  <si>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</si>
  <si>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</si>
  <si>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</si>
  <si>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</si>
  <si>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</si>
  <si>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</si>
  <si>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</si>
  <si>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</si>
  <si>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</si>
  <si>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</si>
  <si>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</si>
  <si>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</si>
  <si>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</si>
  <si>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</si>
  <si>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</si>
  <si>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</si>
  <si>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</si>
  <si>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</si>
  <si>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</si>
  <si>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</si>
  <si>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</si>
  <si>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</si>
  <si>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</si>
  <si>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</si>
  <si>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</si>
  <si>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</si>
  <si>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</si>
  <si>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</si>
  <si>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</si>
  <si>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</si>
  <si>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</si>
  <si>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</si>
  <si>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</si>
  <si>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</si>
  <si>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</si>
  <si>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</si>
  <si>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</si>
  <si>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</si>
  <si>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</si>
  <si>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</si>
  <si>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</si>
  <si>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</si>
  <si>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</si>
  <si>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</si>
  <si>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</si>
  <si>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</si>
  <si>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</si>
  <si>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</si>
  <si>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</si>
  <si>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</si>
  <si>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</si>
  <si>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</si>
  <si>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</si>
  <si>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</si>
  <si>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</si>
  <si>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</si>
  <si>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</si>
  <si>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</si>
  <si>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</si>
  <si>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</si>
  <si>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</si>
  <si>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</si>
  <si>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</si>
  <si>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</si>
  <si>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</si>
  <si>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</si>
  <si>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</si>
  <si>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</si>
  <si>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</si>
  <si>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</si>
  <si>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</si>
  <si>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</si>
  <si>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</si>
  <si>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</si>
  <si>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</si>
  <si>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</si>
  <si>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</si>
  <si>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</si>
  <si>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</si>
  <si>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</si>
  <si>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</si>
  <si>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</si>
  <si>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</si>
  <si>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</si>
  <si>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</si>
  <si>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</si>
  <si>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</si>
  <si>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</si>
  <si>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</si>
  <si>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</si>
  <si>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</si>
  <si>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</si>
  <si>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</si>
  <si>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</si>
  <si>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</si>
  <si>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</si>
  <si>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</si>
  <si>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</si>
  <si>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</si>
  <si>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</si>
  <si>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</si>
  <si>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</si>
  <si>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</si>
  <si>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</si>
  <si>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</si>
  <si>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</si>
  <si>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</si>
  <si>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</si>
  <si>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</si>
  <si>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</si>
  <si>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</si>
  <si>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</si>
  <si>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</si>
  <si>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</si>
  <si>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</si>
  <si>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</si>
  <si>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</si>
  <si>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</si>
  <si>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</si>
  <si>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</si>
  <si>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</si>
  <si>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</si>
  <si>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</si>
  <si>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</si>
  <si>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</si>
  <si>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</si>
  <si>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</si>
  <si>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</si>
  <si>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</si>
  <si>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</si>
  <si>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</si>
  <si>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</si>
  <si>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</si>
  <si>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</si>
  <si>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</si>
  <si>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</si>
  <si>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</si>
  <si>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</si>
  <si>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</si>
  <si>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</si>
  <si>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</si>
  <si>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</si>
  <si>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</si>
  <si>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</si>
  <si>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</si>
  <si>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</si>
  <si>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</si>
  <si>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</si>
  <si>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</si>
  <si>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</si>
  <si>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</si>
  <si>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</si>
  <si>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</si>
  <si>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</si>
  <si>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</si>
  <si>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</si>
  <si>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</si>
  <si>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</si>
  <si>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</si>
  <si>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</si>
  <si>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</si>
  <si>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</si>
  <si>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</si>
  <si>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</si>
  <si>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</si>
  <si>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</si>
  <si>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</si>
  <si>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</si>
  <si>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</si>
  <si>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</si>
  <si>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</si>
  <si>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</si>
  <si>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</si>
  <si>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</si>
  <si>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</si>
  <si>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</si>
  <si>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</si>
  <si>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</si>
  <si>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</si>
  <si>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</si>
  <si>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</si>
  <si>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</si>
  <si>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</si>
  <si>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</si>
  <si>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</si>
  <si>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</si>
  <si>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</si>
  <si>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</si>
  <si>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</si>
  <si>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</si>
  <si>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</si>
  <si>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</si>
  <si>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</si>
  <si>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</si>
  <si>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</si>
  <si>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</si>
  <si>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</si>
  <si>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</si>
  <si>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</si>
  <si>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</si>
  <si>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</si>
  <si>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</si>
  <si>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</si>
  <si>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</si>
  <si>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</si>
  <si>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</si>
  <si>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</si>
  <si>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</si>
  <si>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</si>
  <si>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</si>
  <si>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</si>
  <si>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</si>
  <si>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</si>
  <si>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</si>
  <si>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</si>
  <si>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</si>
  <si>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</si>
  <si>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</si>
  <si>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</si>
  <si>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</si>
  <si>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</si>
  <si>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</si>
  <si>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</si>
  <si>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</si>
  <si>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</si>
  <si>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</si>
  <si>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</si>
  <si>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</si>
  <si>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</si>
  <si>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</si>
  <si>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</si>
  <si>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</si>
  <si>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</si>
  <si>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</si>
  <si>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</si>
  <si>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</si>
  <si>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</si>
  <si>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</si>
  <si>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</si>
  <si>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</si>
  <si>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</si>
  <si>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</si>
  <si>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</si>
  <si>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</si>
  <si>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</si>
  <si>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</si>
  <si>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</si>
  <si>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</si>
  <si>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</si>
  <si>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</si>
  <si>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</si>
  <si>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</si>
  <si>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</si>
  <si>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</si>
  <si>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</si>
  <si>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</si>
  <si>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</si>
  <si>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</si>
  <si>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</si>
  <si>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</si>
  <si>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</si>
  <si>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</si>
  <si>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</si>
  <si>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</si>
  <si>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</si>
  <si>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</si>
  <si>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</si>
  <si>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</si>
  <si>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</si>
  <si>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</si>
  <si>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</si>
  <si>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</si>
  <si>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</si>
  <si>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</si>
  <si>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</si>
  <si>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</si>
  <si>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</si>
  <si>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</si>
  <si>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</si>
  <si>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</si>
  <si>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</si>
  <si>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</si>
  <si>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</si>
  <si>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</si>
  <si>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</si>
  <si>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</si>
  <si>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</si>
  <si>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</si>
  <si>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</si>
  <si>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</si>
  <si>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</si>
  <si>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</si>
  <si>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</si>
  <si>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</si>
  <si>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</si>
  <si>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</si>
  <si>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</si>
  <si>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</si>
  <si>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</si>
  <si>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</si>
  <si>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</si>
  <si>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</si>
  <si>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</si>
  <si>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</si>
  <si>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</si>
  <si>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</si>
  <si>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</si>
  <si>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</si>
  <si>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</si>
  <si>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</si>
  <si>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</si>
  <si>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</si>
  <si>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</si>
  <si>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</si>
  <si>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</si>
  <si>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</si>
  <si>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</si>
  <si>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</si>
  <si>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</si>
  <si>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</si>
  <si>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</si>
  <si>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</si>
  <si>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</si>
  <si>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</si>
  <si>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</si>
  <si>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</si>
  <si>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</si>
  <si>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</si>
  <si>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</si>
  <si>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</si>
  <si>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</si>
  <si>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</si>
  <si>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</si>
  <si>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</si>
  <si>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</si>
  <si>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</si>
  <si>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</si>
  <si>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</si>
  <si>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</si>
  <si>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</si>
  <si>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</si>
  <si>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</si>
  <si>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</si>
  <si>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</si>
  <si>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</si>
  <si>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</si>
  <si>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</si>
  <si>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</si>
  <si>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</si>
  <si>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</si>
  <si>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</si>
  <si>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</si>
  <si>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</si>
  <si>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</si>
  <si>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</si>
  <si>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</si>
  <si>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</si>
  <si>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</si>
  <si>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</si>
  <si>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</si>
  <si>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</si>
  <si>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</si>
  <si>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</si>
  <si>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</si>
  <si>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</si>
  <si>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</si>
  <si>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</si>
  <si>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</si>
  <si>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</si>
  <si>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</si>
  <si>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</si>
  <si>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</si>
  <si>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</si>
  <si>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</si>
  <si>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</si>
  <si>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</si>
  <si>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</si>
  <si>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</si>
  <si>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</si>
  <si>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</si>
  <si>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</si>
  <si>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</si>
  <si>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</si>
  <si>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</si>
  <si>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</si>
  <si>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</si>
  <si>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</si>
  <si>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</si>
  <si>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</si>
  <si>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</si>
  <si>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</si>
  <si>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</si>
  <si>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</si>
  <si>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</si>
  <si>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</si>
  <si>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</si>
  <si>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</si>
  <si>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</si>
  <si>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</si>
  <si>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</si>
  <si>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</si>
  <si>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</si>
  <si>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</si>
  <si>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</si>
  <si>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</si>
  <si>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</si>
  <si>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</si>
  <si>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</si>
  <si>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</si>
  <si>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</si>
  <si>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</si>
  <si>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</si>
  <si>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</si>
  <si>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</si>
  <si>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</si>
  <si>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</si>
  <si>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</si>
  <si>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</si>
  <si>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</si>
  <si>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</si>
  <si>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</si>
  <si>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</si>
  <si>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</si>
  <si>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</si>
  <si>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</si>
  <si>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</si>
  <si>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</si>
  <si>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</si>
  <si>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</si>
  <si>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</si>
  <si>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</si>
  <si>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</si>
  <si>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</si>
  <si>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</si>
  <si>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</si>
  <si>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</si>
  <si>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</si>
  <si>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</si>
  <si>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</si>
  <si>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</si>
  <si>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</si>
  <si>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</si>
  <si>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</si>
  <si>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</si>
  <si>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</si>
  <si>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</si>
  <si>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</si>
  <si>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</si>
  <si>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</si>
  <si>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</si>
  <si>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</si>
  <si>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</si>
  <si>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</si>
  <si>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</si>
  <si>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</si>
  <si>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</si>
  <si>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</si>
  <si>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</si>
  <si>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</si>
  <si>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</si>
  <si>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</si>
  <si>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</si>
  <si>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</si>
  <si>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</si>
  <si>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</si>
  <si>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</si>
  <si>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</si>
  <si>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</si>
  <si>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</si>
  <si>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</si>
  <si>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</si>
  <si>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</si>
  <si>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</si>
  <si>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</si>
  <si>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</si>
  <si>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</si>
  <si>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</si>
  <si>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</si>
  <si>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</si>
  <si>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</si>
  <si>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</si>
  <si>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</si>
  <si>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</si>
  <si>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</si>
  <si>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</si>
  <si>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</si>
  <si>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</si>
  <si>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</si>
  <si>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</si>
  <si>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</si>
  <si>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</si>
  <si>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</si>
  <si>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</si>
  <si>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</si>
  <si>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</si>
  <si>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</si>
  <si>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</si>
  <si>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</si>
  <si>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</si>
  <si>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</si>
  <si>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</si>
  <si>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</si>
  <si>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</si>
  <si>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</si>
  <si>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</si>
  <si>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</si>
  <si>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</si>
  <si>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</si>
  <si>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</si>
  <si>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</si>
  <si>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</si>
  <si>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</si>
  <si>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</si>
  <si>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</si>
  <si>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</si>
  <si>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</si>
  <si>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</si>
  <si>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</si>
  <si>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</si>
  <si>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</si>
  <si>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</si>
  <si>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</si>
  <si>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</si>
  <si>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</si>
  <si>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</si>
  <si>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</si>
  <si>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</si>
  <si>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</si>
  <si>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</si>
  <si>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</si>
  <si>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</si>
  <si>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</si>
  <si>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</si>
  <si>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</si>
  <si>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</si>
  <si>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</si>
  <si>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</si>
  <si>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</si>
  <si>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</si>
  <si>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</si>
  <si>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</si>
  <si>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</si>
  <si>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</si>
  <si>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</si>
  <si>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</si>
  <si>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</si>
  <si>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</si>
  <si>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</si>
  <si>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</si>
  <si>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</si>
  <si>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</si>
  <si>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</si>
  <si>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</si>
  <si>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</si>
  <si>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</si>
  <si>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</si>
  <si>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</si>
  <si>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</si>
  <si>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</si>
  <si>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</si>
  <si>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</si>
  <si>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</si>
  <si>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</si>
  <si>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</si>
  <si>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</si>
  <si>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</si>
  <si>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</si>
  <si>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</si>
  <si>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</si>
  <si>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</si>
  <si>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</si>
  <si>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</si>
  <si>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</si>
  <si>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</si>
  <si>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</si>
  <si>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</si>
  <si>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</si>
  <si>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</si>
  <si>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</si>
  <si>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</si>
  <si>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</si>
  <si>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</si>
  <si>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</si>
  <si>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</si>
  <si>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</si>
  <si>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</si>
  <si>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</si>
  <si>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</si>
  <si>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</si>
  <si>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</si>
  <si>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</si>
  <si>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</si>
  <si>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</si>
  <si>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</si>
  <si>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</si>
  <si>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</si>
  <si>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</si>
  <si>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</si>
  <si>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</si>
  <si>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</si>
  <si>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</si>
  <si>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</si>
  <si>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</si>
  <si>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</si>
  <si>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</si>
  <si>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</si>
  <si>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</si>
  <si>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</si>
  <si>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</si>
  <si>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</si>
  <si>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</si>
  <si>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</si>
  <si>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</si>
  <si>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</si>
  <si>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</si>
  <si>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</si>
  <si>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</si>
  <si>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</si>
  <si>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</si>
  <si>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</si>
  <si>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</si>
  <si>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</si>
  <si>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</si>
  <si>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</si>
  <si>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</si>
  <si>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</si>
  <si>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</si>
  <si>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</si>
  <si>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</si>
  <si>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</si>
  <si>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</si>
  <si>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</si>
  <si>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</si>
  <si>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</si>
  <si>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</si>
  <si>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</si>
  <si>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</si>
  <si>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</si>
  <si>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</si>
  <si>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</si>
  <si>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</si>
  <si>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</si>
  <si>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</si>
  <si>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</si>
  <si>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</si>
  <si>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</si>
  <si>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</si>
  <si>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</si>
  <si>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</si>
  <si>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</si>
  <si>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</si>
  <si>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</si>
  <si>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</si>
  <si>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</si>
  <si>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</si>
  <si>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</si>
  <si>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</si>
  <si>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</si>
  <si>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</si>
  <si>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</si>
  <si>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</si>
  <si>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</si>
  <si>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</si>
  <si>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</si>
  <si>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</si>
  <si>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</si>
  <si>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</si>
  <si>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</si>
  <si>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</si>
  <si>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</si>
  <si>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</si>
  <si>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</si>
  <si>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</si>
  <si>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</si>
  <si>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</si>
  <si>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</si>
  <si>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</si>
  <si>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</si>
  <si>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</si>
  <si>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</si>
  <si>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</si>
  <si>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</si>
  <si>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</si>
  <si>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</si>
  <si>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</si>
  <si>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</si>
  <si>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</si>
  <si>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</si>
  <si>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</si>
  <si>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</si>
  <si>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</si>
  <si>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</si>
  <si>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</si>
  <si>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</si>
  <si>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</si>
  <si>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</si>
  <si>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</si>
  <si>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</si>
  <si>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</si>
  <si>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</si>
  <si>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</si>
  <si>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</si>
  <si>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</si>
  <si>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</si>
  <si>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</si>
  <si>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</si>
  <si>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</si>
  <si>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</si>
  <si>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</si>
  <si>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</si>
  <si>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</si>
  <si>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</si>
  <si>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</si>
  <si>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</si>
  <si>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</si>
  <si>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</si>
  <si>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</si>
  <si>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</si>
  <si>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</si>
  <si>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</si>
  <si>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</si>
  <si>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</si>
  <si>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</si>
  <si>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</si>
  <si>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</si>
  <si>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</si>
  <si>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</si>
  <si>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</si>
  <si>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</si>
  <si>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</si>
  <si>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</si>
  <si>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</si>
  <si>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</si>
  <si>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</si>
  <si>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</si>
  <si>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</si>
  <si>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</si>
  <si>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</si>
  <si>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</si>
  <si>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</si>
  <si>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</si>
  <si>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</si>
  <si>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</si>
  <si>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</si>
  <si>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</si>
  <si>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</si>
  <si>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</si>
  <si>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</si>
  <si>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</si>
  <si>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</si>
  <si>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</si>
  <si>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</si>
  <si>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</si>
  <si>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</si>
  <si>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</si>
  <si>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</si>
  <si>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</si>
  <si>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</si>
  <si>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</si>
  <si>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</si>
  <si>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</si>
  <si>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</si>
  <si>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</si>
  <si>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</si>
  <si>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</si>
  <si>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</si>
  <si>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</si>
  <si>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</si>
  <si>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</si>
  <si>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</si>
  <si>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</si>
  <si>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</si>
  <si>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</si>
  <si>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</si>
  <si>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</si>
  <si>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</si>
  <si>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</si>
  <si>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</si>
  <si>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</si>
  <si>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</si>
  <si>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</si>
  <si>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</si>
  <si>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</si>
  <si>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</si>
  <si>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</si>
  <si>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</si>
  <si>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</si>
  <si>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</si>
  <si>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</si>
  <si>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</si>
  <si>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</si>
  <si>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</si>
  <si>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</si>
  <si>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</si>
  <si>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</si>
  <si>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</si>
  <si>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</si>
  <si>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</si>
  <si>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</si>
  <si>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</si>
  <si>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</si>
  <si>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</si>
  <si>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</si>
  <si>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</si>
  <si>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</si>
  <si>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</si>
  <si>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</si>
  <si>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</si>
  <si>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</si>
  <si>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</si>
  <si>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</si>
  <si>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</si>
  <si>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</si>
  <si>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</si>
  <si>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</si>
  <si>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</si>
  <si>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</si>
  <si>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</si>
  <si>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</si>
  <si>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</si>
  <si>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</si>
  <si>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</si>
  <si>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</si>
  <si>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</si>
  <si>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</si>
  <si>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</si>
  <si>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</si>
  <si>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</si>
  <si>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</si>
  <si>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</si>
  <si>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</si>
  <si>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</si>
  <si>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</si>
  <si>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</si>
  <si>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</si>
  <si>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</si>
  <si>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</si>
  <si>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</si>
  <si>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</si>
  <si>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</si>
  <si>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</si>
  <si>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</si>
  <si>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</si>
  <si>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</si>
  <si>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</si>
  <si>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</si>
  <si>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</si>
  <si>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</si>
  <si>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</si>
  <si>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</si>
  <si>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</si>
  <si>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</si>
  <si>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</si>
  <si>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</si>
  <si>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</si>
  <si>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</si>
  <si>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</si>
  <si>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</si>
  <si>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</si>
  <si>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</si>
  <si>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</si>
  <si>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</si>
  <si>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</si>
  <si>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</si>
  <si>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</si>
  <si>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</si>
  <si>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</si>
  <si>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</si>
  <si>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</si>
  <si>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</si>
  <si>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</si>
  <si>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</si>
  <si>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</si>
  <si>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</si>
  <si>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</si>
  <si>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</si>
  <si>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</si>
  <si>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</si>
  <si>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</si>
  <si>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</si>
  <si>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</si>
  <si>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</si>
  <si>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</si>
  <si>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</si>
  <si>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</si>
  <si>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</si>
  <si>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</si>
  <si>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</si>
  <si>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</si>
  <si>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</si>
  <si>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</si>
  <si>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</si>
  <si>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</si>
  <si>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</si>
  <si>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</si>
  <si>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</si>
  <si>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</si>
  <si>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</si>
  <si>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</si>
  <si>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</si>
  <si>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</si>
  <si>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</si>
  <si>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</si>
  <si>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</si>
  <si>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</si>
  <si>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</si>
  <si>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</si>
  <si>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</si>
  <si>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</si>
  <si>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</si>
  <si>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</si>
  <si>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</si>
  <si>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</si>
  <si>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</si>
  <si>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</si>
  <si>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</si>
  <si>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</si>
  <si>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</si>
  <si>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</si>
  <si>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</si>
  <si>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</si>
  <si>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</si>
  <si>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</si>
  <si>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</si>
  <si>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</si>
  <si>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</si>
  <si>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</si>
  <si>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</si>
  <si>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</si>
  <si>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</si>
  <si>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</si>
  <si>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</si>
  <si>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</si>
  <si>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</si>
  <si>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</si>
  <si>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</si>
  <si>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</si>
  <si>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</si>
  <si>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</si>
  <si>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</si>
  <si>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</si>
  <si>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</si>
  <si>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</si>
  <si>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</si>
  <si>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</si>
  <si>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</si>
  <si>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</si>
  <si>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</si>
  <si>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</si>
  <si>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</si>
  <si>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</si>
  <si>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</si>
  <si>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</si>
  <si>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</si>
  <si>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</si>
  <si>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</si>
  <si>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</si>
  <si>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</si>
  <si>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</si>
  <si>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</si>
  <si>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</si>
  <si>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</si>
  <si>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</si>
  <si>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</si>
  <si>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</si>
  <si>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</si>
  <si>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</si>
  <si>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</si>
  <si>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</si>
  <si>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</si>
  <si>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</si>
  <si>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</si>
  <si>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</si>
  <si>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</si>
  <si>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</si>
  <si>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</si>
  <si>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</si>
  <si>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</si>
  <si>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</si>
  <si>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</si>
  <si>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</si>
  <si>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</si>
  <si>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</si>
  <si>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</si>
  <si>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</si>
  <si>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</si>
  <si>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</si>
  <si>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</si>
  <si>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</si>
  <si>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</si>
  <si>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</si>
  <si>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</si>
  <si>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</si>
  <si>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</si>
  <si>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</si>
  <si>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</si>
  <si>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</si>
  <si>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</si>
  <si>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</si>
  <si>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</si>
  <si>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</si>
  <si>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</si>
  <si>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</si>
  <si>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</si>
  <si>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</si>
  <si>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</si>
  <si>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</si>
  <si>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</si>
  <si>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</si>
  <si>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</si>
  <si>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</si>
  <si>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</si>
  <si>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</si>
  <si>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</si>
  <si>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</si>
  <si>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</si>
  <si>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</si>
  <si>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</si>
  <si>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</si>
  <si>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</si>
  <si>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</si>
  <si>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</si>
  <si>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</si>
  <si>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</si>
  <si>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</si>
  <si>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</si>
  <si>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</si>
  <si>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</si>
  <si>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</si>
  <si>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</si>
  <si>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</si>
  <si>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</si>
  <si>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</si>
  <si>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</si>
  <si>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</si>
  <si>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</si>
  <si>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</si>
  <si>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</si>
  <si>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</si>
  <si>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</si>
  <si>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</si>
  <si>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</si>
  <si>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</si>
  <si>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</si>
  <si>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</si>
  <si>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</si>
  <si>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</si>
  <si>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</si>
  <si>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</si>
  <si>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</si>
  <si>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</si>
  <si>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</si>
  <si>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</si>
  <si>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</si>
  <si>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</si>
  <si>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</si>
  <si>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</si>
  <si>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</si>
  <si>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</si>
  <si>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</si>
  <si>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</si>
  <si>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</si>
  <si>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</si>
  <si>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</si>
  <si>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</si>
  <si>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</si>
  <si>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</si>
  <si>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</si>
  <si>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</si>
  <si>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</si>
  <si>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</si>
  <si>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</si>
  <si>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</si>
  <si>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</si>
  <si>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</si>
  <si>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</si>
  <si>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</si>
  <si>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</si>
  <si>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</si>
  <si>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</si>
  <si>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</si>
  <si>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</si>
  <si>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</si>
  <si>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</si>
  <si>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</si>
  <si>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</si>
  <si>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</si>
  <si>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</si>
  <si>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</si>
  <si>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</si>
  <si>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</si>
  <si>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</si>
  <si>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</si>
  <si>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</si>
  <si>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</si>
  <si>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</si>
  <si>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</si>
  <si>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</si>
  <si>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</si>
  <si>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</si>
  <si>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</si>
  <si>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</si>
  <si>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</si>
  <si>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</si>
  <si>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</si>
  <si>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</si>
  <si>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</si>
  <si>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</si>
  <si>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</si>
  <si>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</si>
  <si>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</si>
  <si>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</si>
  <si>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</si>
  <si>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</si>
  <si>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</si>
  <si>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</si>
  <si>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</si>
  <si>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</si>
  <si>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</si>
  <si>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</si>
  <si>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</si>
  <si>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</si>
  <si>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</si>
  <si>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</si>
  <si>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</si>
  <si>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</si>
  <si>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</si>
  <si>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</si>
  <si>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</si>
  <si>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</si>
  <si>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</si>
  <si>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</si>
  <si>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</si>
  <si>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</si>
  <si>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</si>
  <si>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</si>
  <si>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</si>
  <si>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</si>
  <si>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</si>
  <si>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</si>
  <si>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</si>
  <si>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</si>
  <si>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</si>
  <si>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</si>
  <si>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</si>
  <si>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</si>
  <si>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</si>
  <si>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</si>
  <si>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</si>
  <si>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</si>
  <si>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</si>
  <si>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</si>
  <si>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</si>
  <si>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</si>
  <si>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</si>
  <si>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</si>
  <si>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</si>
  <si>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</si>
  <si>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</si>
  <si>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</si>
  <si>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</si>
  <si>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</si>
  <si>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</si>
  <si>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</si>
  <si>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</si>
  <si>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</si>
  <si>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</si>
  <si>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</si>
  <si>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</si>
  <si>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</si>
  <si>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</si>
  <si>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</si>
  <si>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</si>
  <si>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</si>
  <si>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</si>
  <si>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</si>
  <si>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</si>
  <si>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</si>
  <si>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</si>
  <si>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</si>
  <si>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</si>
  <si>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</si>
  <si>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</si>
  <si>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</si>
  <si>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</si>
  <si>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</si>
  <si>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</si>
  <si>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</si>
  <si>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</si>
  <si>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</si>
  <si>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</si>
  <si>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</si>
  <si>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</si>
  <si>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</si>
  <si>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</si>
  <si>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</si>
  <si>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</si>
  <si>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</si>
  <si>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</si>
  <si>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</si>
  <si>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</si>
  <si>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</si>
  <si>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</si>
  <si>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</si>
  <si>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</si>
  <si>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</si>
  <si>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</si>
  <si>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</si>
  <si>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</si>
  <si>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</si>
  <si>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</si>
  <si>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</si>
  <si>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</si>
  <si>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</si>
  <si>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</si>
  <si>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</si>
  <si>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</si>
  <si>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</si>
  <si>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</si>
  <si>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</si>
  <si>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</si>
  <si>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</si>
  <si>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</si>
  <si>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</si>
  <si>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</si>
  <si>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</si>
  <si>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</si>
  <si>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</si>
  <si>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</si>
  <si>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</si>
  <si>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</si>
  <si>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</si>
  <si>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</si>
  <si>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</si>
  <si>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</si>
  <si>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</si>
  <si>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</si>
  <si>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</si>
  <si>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</si>
  <si>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</si>
  <si>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</si>
  <si>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</si>
  <si>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</si>
  <si>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</si>
  <si>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</si>
  <si>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</si>
  <si>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</si>
  <si>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</si>
  <si>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</si>
  <si>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</si>
  <si>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</si>
  <si>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</si>
  <si>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</si>
  <si>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</si>
  <si>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</si>
  <si>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</si>
  <si>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</si>
  <si>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</si>
  <si>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</si>
  <si>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</si>
  <si>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</si>
  <si>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</si>
  <si>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</si>
  <si>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</si>
  <si>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</si>
  <si>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</si>
  <si>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</si>
  <si>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</si>
  <si>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</si>
  <si>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</si>
  <si>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</si>
  <si>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</si>
  <si>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</si>
  <si>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</si>
  <si>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</si>
  <si>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</si>
  <si>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</si>
  <si>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</si>
  <si>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</si>
  <si>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</si>
  <si>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</si>
  <si>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</si>
  <si>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</si>
  <si>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</si>
  <si>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</si>
  <si>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</si>
  <si>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</si>
  <si>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</si>
  <si>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</si>
  <si>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</si>
  <si>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</si>
  <si>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</si>
  <si>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</si>
  <si>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</si>
  <si>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</si>
  <si>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</si>
  <si>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</si>
  <si>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</si>
  <si>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</si>
  <si>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</si>
  <si>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</si>
  <si>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</si>
  <si>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</si>
  <si>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</si>
  <si>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</si>
  <si>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</si>
  <si>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</si>
  <si>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</si>
  <si>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</si>
  <si>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</si>
  <si>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</si>
  <si>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</si>
  <si>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</si>
  <si>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</si>
  <si>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</si>
  <si>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</si>
  <si>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</si>
  <si>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</si>
  <si>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</si>
  <si>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</si>
  <si>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</si>
  <si>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</si>
  <si>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</si>
  <si>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</si>
  <si>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</si>
  <si>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</si>
  <si>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</si>
  <si>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</si>
  <si>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</si>
  <si>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</si>
  <si>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</si>
  <si>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</si>
  <si>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</si>
  <si>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</si>
  <si>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</si>
  <si>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</si>
  <si>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</si>
  <si>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</si>
  <si>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</si>
  <si>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</si>
  <si>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</si>
  <si>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</si>
  <si>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</si>
  <si>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</si>
  <si>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</si>
  <si>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</si>
  <si>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</si>
  <si>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</si>
  <si>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</si>
  <si>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</si>
  <si>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</si>
  <si>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</si>
  <si>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</si>
  <si>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</si>
  <si>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</si>
  <si>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</si>
  <si>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</si>
  <si>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</si>
  <si>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</si>
  <si>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</si>
  <si>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</si>
  <si>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</si>
  <si>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</si>
  <si>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</si>
  <si>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</si>
  <si>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</si>
  <si>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</si>
  <si>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</si>
  <si>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</si>
  <si>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</si>
  <si>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</si>
  <si>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</si>
  <si>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</si>
  <si>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</si>
  <si>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</si>
  <si>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</si>
  <si>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</si>
  <si>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</si>
  <si>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</si>
  <si>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</si>
  <si>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</si>
  <si>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</si>
  <si>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</si>
  <si>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</si>
  <si>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</si>
  <si>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</si>
  <si>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</si>
  <si>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</si>
  <si>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</si>
  <si>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</si>
  <si>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</si>
  <si>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</si>
  <si>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</si>
  <si>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</si>
  <si>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</si>
  <si>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</si>
  <si>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</si>
  <si>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</si>
  <si>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</si>
  <si>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</si>
  <si>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</si>
  <si>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</si>
  <si>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</si>
  <si>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</si>
  <si>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</si>
  <si>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</si>
  <si>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</si>
  <si>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</si>
  <si>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</si>
  <si>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</si>
  <si>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</si>
  <si>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</si>
  <si>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</si>
  <si>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</si>
  <si>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</si>
  <si>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</si>
  <si>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</si>
  <si>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</si>
  <si>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</si>
  <si>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</si>
  <si>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</si>
  <si>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</si>
  <si>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</si>
  <si>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</si>
  <si>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</si>
  <si>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</si>
  <si>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</si>
  <si>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</si>
  <si>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</si>
  <si>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</si>
  <si>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</si>
  <si>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</si>
  <si>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</si>
  <si>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</si>
  <si>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</si>
  <si>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</si>
  <si>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</si>
  <si>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</si>
  <si>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</si>
  <si>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</si>
  <si>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</si>
  <si>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</si>
  <si>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</si>
  <si>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</si>
  <si>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</si>
  <si>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</si>
  <si>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</si>
  <si>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</si>
  <si>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</si>
  <si>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</si>
  <si>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</si>
  <si>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</si>
  <si>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</si>
  <si>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</si>
  <si>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</si>
  <si>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</si>
  <si>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</si>
  <si>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</si>
  <si>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</si>
  <si>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</si>
  <si>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</si>
  <si>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</si>
  <si>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</si>
  <si>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</si>
  <si>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</si>
  <si>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</si>
  <si>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</si>
  <si>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</si>
  <si>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</si>
  <si>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</si>
  <si>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</si>
  <si>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</si>
  <si>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</si>
  <si>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</si>
  <si>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</si>
  <si>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</si>
  <si>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</si>
  <si>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</si>
  <si>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</si>
  <si>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</si>
  <si>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</si>
  <si>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</si>
  <si>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</si>
  <si>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</si>
  <si>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</si>
  <si>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</si>
  <si>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</si>
  <si>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</si>
  <si>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</si>
  <si>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</si>
  <si>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</si>
  <si>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</si>
  <si>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</si>
  <si>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</si>
  <si>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</si>
  <si>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</si>
  <si>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</si>
  <si>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</si>
  <si>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</si>
  <si>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</si>
  <si>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</si>
  <si>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</si>
  <si>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</si>
  <si>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</si>
  <si>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</si>
  <si>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</si>
  <si>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</si>
  <si>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</si>
  <si>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</si>
  <si>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</si>
  <si>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</si>
  <si>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</si>
  <si>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</si>
  <si>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</si>
  <si>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</si>
  <si>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</si>
  <si>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</si>
  <si>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</si>
  <si>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</si>
  <si>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</si>
  <si>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</si>
  <si>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</si>
  <si>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</si>
  <si>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</si>
  <si>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</si>
  <si>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</si>
  <si>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</si>
  <si>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</si>
  <si>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</si>
  <si>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</si>
  <si>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</si>
  <si>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</si>
  <si>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</si>
  <si>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</si>
  <si>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</si>
  <si>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</si>
  <si>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</si>
  <si>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</si>
  <si>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</si>
  <si>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</si>
  <si>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</si>
  <si>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</si>
  <si>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</si>
  <si>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</si>
  <si>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</si>
  <si>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</si>
  <si>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</si>
  <si>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</si>
  <si>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</si>
  <si>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</si>
  <si>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</si>
  <si>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</si>
  <si>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</si>
  <si>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</si>
  <si>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</si>
  <si>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</si>
  <si>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</si>
  <si>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</si>
  <si>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</si>
  <si>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</si>
  <si>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</si>
  <si>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</si>
  <si>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</si>
  <si>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</si>
  <si>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</si>
  <si>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</si>
  <si>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</si>
  <si>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</si>
  <si>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</si>
  <si>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</si>
  <si>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</si>
  <si>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</si>
  <si>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</si>
  <si>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</si>
  <si>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</si>
  <si>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</si>
  <si>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</si>
  <si>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</si>
  <si>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</si>
  <si>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</si>
  <si>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</si>
  <si>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</si>
  <si>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</si>
  <si>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</si>
  <si>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</si>
  <si>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</si>
  <si>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</si>
  <si>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</si>
  <si>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</si>
  <si>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</si>
  <si>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</si>
  <si>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</si>
  <si>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</si>
  <si>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</si>
  <si>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</si>
  <si>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</si>
  <si>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</si>
  <si>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</si>
  <si>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</si>
  <si>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</si>
  <si>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</si>
  <si>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</si>
  <si>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</si>
  <si>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</si>
  <si>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</si>
  <si>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</si>
  <si>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</si>
  <si>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</si>
  <si>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</si>
  <si>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</si>
  <si>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</si>
  <si>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</si>
  <si>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</si>
  <si>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</si>
  <si>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</si>
  <si>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</si>
  <si>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</si>
  <si>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</si>
  <si>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</si>
  <si>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</si>
  <si>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</si>
  <si>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</si>
  <si>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</si>
  <si>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</si>
  <si>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</si>
  <si>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</si>
  <si>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</si>
  <si>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</si>
  <si>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</si>
  <si>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</si>
  <si>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</si>
  <si>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</si>
  <si>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</si>
  <si>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</si>
  <si>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</si>
  <si>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</si>
  <si>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</si>
  <si>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</si>
  <si>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</si>
  <si>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</si>
  <si>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</si>
  <si>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</si>
  <si>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</si>
  <si>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</si>
  <si>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</si>
  <si>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</si>
  <si>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</si>
  <si>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</si>
  <si>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</si>
  <si>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</si>
  <si>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</si>
  <si>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</si>
  <si>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</si>
  <si>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</si>
  <si>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</si>
  <si>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</si>
  <si>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</si>
  <si>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</si>
  <si>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</si>
  <si>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</si>
  <si>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</si>
  <si>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</si>
  <si>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</si>
  <si>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</si>
  <si>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</si>
  <si>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</si>
  <si>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</si>
  <si>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</si>
  <si>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</si>
  <si>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</si>
  <si>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</si>
  <si>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</si>
  <si>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</si>
  <si>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</si>
  <si>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</si>
  <si>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</si>
  <si>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</si>
  <si>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</si>
  <si>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</si>
  <si>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</si>
  <si>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</si>
  <si>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</si>
  <si>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</si>
  <si>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</si>
  <si>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</si>
  <si>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</si>
  <si>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</si>
  <si>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</si>
  <si>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</si>
  <si>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</si>
  <si>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</si>
  <si>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</si>
  <si>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</si>
  <si>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</si>
  <si>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</si>
  <si>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</si>
  <si>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</si>
  <si>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</si>
  <si>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</si>
  <si>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</si>
  <si>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</si>
  <si>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</si>
  <si>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</si>
  <si>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</si>
  <si>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</si>
  <si>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</si>
  <si>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</si>
  <si>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</si>
  <si>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</si>
  <si>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</si>
  <si>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</si>
  <si>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</si>
  <si>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</si>
  <si>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</si>
  <si>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</si>
  <si>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</si>
  <si>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</si>
  <si>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</si>
  <si>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</si>
  <si>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</si>
  <si>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</si>
  <si>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</si>
  <si>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</si>
  <si>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</si>
  <si>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</si>
  <si>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</si>
  <si>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</si>
  <si>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</si>
  <si>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</si>
  <si>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</si>
  <si>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</si>
  <si>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</si>
  <si>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</si>
  <si>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</si>
  <si>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</si>
  <si>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</si>
  <si>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</si>
  <si>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</si>
  <si>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</si>
  <si>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</si>
  <si>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</si>
  <si>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</si>
  <si>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</si>
  <si>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</si>
  <si>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</si>
  <si>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</si>
  <si>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</si>
  <si>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</si>
  <si>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</si>
  <si>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</si>
  <si>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</si>
  <si>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</si>
  <si>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</si>
  <si>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</si>
  <si>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</si>
  <si>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</si>
  <si>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</si>
  <si>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</si>
  <si>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</si>
  <si>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</si>
  <si>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</si>
  <si>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</si>
  <si>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</si>
  <si>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</si>
  <si>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</si>
  <si>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</si>
  <si>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</si>
  <si>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</si>
  <si>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</si>
  <si>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</si>
  <si>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</si>
  <si>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</si>
  <si>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</si>
  <si>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</si>
  <si>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</si>
  <si>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</si>
  <si>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</si>
  <si>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</si>
  <si>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</si>
  <si>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</si>
  <si>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</si>
  <si>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</si>
  <si>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</si>
  <si>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</si>
  <si>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</si>
  <si>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</si>
  <si>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</si>
  <si>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</si>
  <si>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</si>
  <si>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</si>
  <si>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</si>
  <si>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</si>
  <si>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</si>
  <si>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</si>
  <si>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</si>
  <si>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</si>
  <si>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</si>
  <si>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</si>
  <si>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</si>
  <si>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</si>
  <si>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</si>
  <si>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</si>
  <si>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</si>
  <si>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</si>
  <si>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</si>
  <si>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</si>
  <si>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</si>
  <si>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</si>
  <si>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</si>
  <si>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</si>
  <si>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</si>
  <si>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</si>
  <si>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</si>
  <si>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</si>
  <si>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</si>
  <si>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</si>
  <si>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</si>
  <si>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</si>
  <si>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</si>
  <si>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</si>
  <si>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</si>
  <si>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</si>
  <si>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</si>
  <si>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</si>
  <si>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</si>
  <si>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</si>
  <si>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</si>
  <si>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</si>
  <si>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</si>
  <si>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</si>
  <si>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</si>
  <si>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</si>
  <si>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</si>
  <si>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</si>
  <si>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</si>
  <si>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</si>
  <si>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</si>
  <si>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</si>
  <si>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</si>
  <si>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</si>
  <si>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</si>
  <si>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</si>
  <si>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</si>
  <si>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</si>
  <si>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</si>
  <si>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</si>
  <si>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</si>
  <si>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</si>
  <si>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</si>
  <si>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</si>
  <si>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</si>
  <si>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</si>
  <si>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</si>
  <si>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</si>
  <si>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</si>
  <si>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</si>
  <si>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</si>
  <si>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</si>
  <si>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</si>
  <si>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</si>
  <si>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</si>
  <si>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</si>
  <si>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</si>
  <si>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</si>
  <si>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</si>
  <si>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</si>
  <si>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</si>
  <si>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</si>
  <si>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</si>
  <si>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</si>
  <si>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</si>
  <si>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</si>
  <si>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</si>
  <si>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</si>
  <si>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</si>
  <si>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</si>
  <si>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</si>
  <si>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</si>
  <si>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</si>
  <si>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</si>
  <si>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</si>
  <si>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</si>
  <si>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</si>
  <si>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</si>
  <si>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</si>
  <si>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</si>
  <si>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</si>
  <si>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</si>
  <si>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</si>
  <si>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</si>
  <si>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</si>
  <si>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</si>
  <si>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</si>
  <si>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</si>
  <si>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</si>
  <si>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</si>
  <si>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</si>
  <si>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</si>
  <si>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</si>
  <si>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</si>
  <si>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</si>
  <si>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</si>
  <si>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</si>
  <si>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</si>
  <si>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</si>
  <si>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</si>
  <si>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</si>
  <si>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</si>
  <si>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</si>
  <si>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</si>
  <si>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</si>
  <si>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</si>
  <si>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</si>
  <si>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</si>
  <si>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</si>
  <si>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</si>
  <si>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</si>
  <si>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</si>
  <si>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</si>
  <si>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</si>
  <si>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</si>
  <si>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</si>
  <si>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</si>
  <si>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</si>
  <si>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</si>
  <si>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</si>
  <si>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</si>
  <si>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</si>
  <si>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</si>
  <si>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</si>
  <si>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</si>
  <si>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</si>
  <si>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</si>
  <si>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</si>
  <si>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</si>
  <si>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</si>
  <si>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</si>
  <si>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</si>
  <si>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</si>
  <si>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</si>
  <si>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</si>
  <si>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</si>
  <si>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</si>
  <si>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</si>
  <si>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</si>
  <si>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</si>
  <si>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</si>
  <si>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</si>
  <si>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</si>
  <si>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</si>
  <si>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</si>
  <si>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</si>
  <si>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</si>
  <si>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</si>
  <si>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</si>
  <si>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</si>
  <si>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</si>
  <si>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</si>
  <si>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</si>
  <si>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</si>
  <si>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</si>
  <si>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</si>
  <si>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</si>
  <si>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</si>
  <si>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</si>
  <si>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</si>
  <si>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</si>
  <si>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</si>
  <si>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</si>
  <si>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</si>
  <si>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</si>
  <si>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</si>
  <si>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</si>
  <si>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</si>
  <si>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</si>
  <si>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</si>
  <si>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</si>
  <si>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</si>
  <si>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</si>
  <si>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</si>
  <si>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</si>
  <si>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</si>
  <si>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</si>
  <si>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</si>
  <si>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</si>
  <si>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</si>
  <si>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</si>
  <si>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</si>
  <si>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</si>
  <si>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</si>
  <si>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</si>
  <si>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</si>
  <si>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</si>
  <si>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</si>
  <si>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</si>
  <si>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</si>
  <si>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</si>
  <si>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</si>
  <si>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</si>
  <si>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</si>
  <si>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</si>
  <si>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</si>
  <si>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</si>
  <si>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</si>
  <si>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</si>
  <si>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</si>
  <si>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</si>
  <si>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</si>
  <si>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</si>
  <si>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</si>
  <si>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</si>
  <si>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</si>
  <si>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</si>
  <si>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</si>
  <si>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</si>
  <si>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</si>
  <si>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</si>
  <si>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</si>
  <si>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</si>
  <si>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</si>
  <si>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</si>
  <si>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</si>
  <si>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</si>
  <si>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</si>
  <si>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</si>
  <si>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</si>
  <si>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</si>
  <si>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</si>
  <si>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</si>
  <si>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</si>
  <si>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</si>
  <si>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</si>
  <si>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</si>
  <si>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</si>
  <si>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</si>
  <si>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</si>
  <si>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</si>
  <si>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</si>
  <si>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</si>
  <si>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</si>
  <si>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</si>
  <si>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</si>
  <si>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</si>
  <si>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</si>
  <si>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</si>
  <si>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</si>
  <si>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</si>
  <si>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</si>
  <si>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</si>
  <si>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</si>
  <si>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</si>
  <si>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</si>
  <si>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</si>
  <si>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</si>
  <si>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</si>
  <si>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</si>
  <si>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</si>
  <si>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</si>
  <si>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</si>
  <si>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</si>
  <si>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</si>
  <si>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</si>
  <si>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</si>
  <si>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</si>
  <si>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</si>
  <si>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</si>
  <si>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</si>
  <si>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</si>
  <si>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</si>
  <si>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</si>
  <si>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</si>
  <si>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</si>
  <si>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</si>
  <si>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</si>
  <si>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</si>
  <si>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</si>
  <si>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</si>
  <si>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</si>
  <si>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</si>
  <si>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</si>
  <si>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</si>
  <si>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</si>
  <si>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</si>
  <si>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</si>
  <si>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</si>
  <si>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</si>
  <si>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</si>
  <si>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</si>
  <si>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</si>
  <si>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</si>
  <si>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</si>
  <si>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</si>
  <si>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</si>
  <si>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</si>
  <si>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</si>
  <si>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</si>
  <si>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</si>
  <si>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</si>
  <si>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</si>
  <si>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</si>
  <si>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</si>
  <si>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</si>
  <si>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</si>
  <si>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</si>
  <si>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</si>
  <si>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</si>
  <si>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</si>
  <si>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</si>
  <si>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</si>
  <si>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</si>
  <si>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</si>
  <si>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</si>
  <si>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</si>
  <si>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</si>
  <si>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</si>
  <si>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</si>
  <si>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</si>
  <si>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</si>
  <si>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</si>
  <si>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</si>
  <si>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</si>
  <si>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</si>
  <si>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</si>
  <si>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</si>
  <si>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</si>
  <si>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</si>
  <si>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</si>
  <si>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</si>
  <si>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</si>
  <si>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</si>
  <si>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</si>
  <si>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</si>
  <si>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</si>
  <si>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</si>
  <si>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</si>
  <si>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</si>
  <si>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</si>
  <si>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</si>
  <si>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</si>
  <si>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</si>
  <si>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</si>
  <si>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</si>
  <si>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</si>
  <si>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</si>
  <si>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</si>
  <si>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</si>
  <si>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</si>
  <si>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</si>
  <si>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</si>
  <si>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</si>
  <si>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</si>
  <si>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</si>
  <si>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</si>
  <si>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</si>
  <si>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</si>
  <si>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</si>
  <si>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</si>
  <si>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</si>
  <si>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</si>
  <si>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</si>
  <si>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</si>
  <si>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</si>
  <si>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</si>
  <si>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</si>
  <si>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</si>
  <si>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</si>
  <si>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</si>
  <si>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</si>
  <si>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</si>
  <si>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</si>
  <si>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</si>
  <si>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</si>
  <si>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</si>
  <si>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</si>
  <si>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</si>
  <si>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</si>
  <si>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</si>
  <si>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</si>
  <si>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</si>
  <si>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</si>
  <si>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</si>
  <si>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</si>
  <si>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</si>
  <si>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</si>
  <si>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</si>
  <si>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</si>
  <si>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</si>
  <si>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</si>
  <si>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</si>
  <si>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</si>
  <si>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</si>
  <si>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</si>
  <si>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</si>
  <si>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</si>
  <si>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</si>
  <si>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</si>
  <si>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</si>
  <si>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</si>
  <si>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</si>
  <si>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</si>
  <si>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</si>
  <si>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</si>
  <si>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</si>
  <si>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</si>
  <si>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</si>
  <si>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</si>
  <si>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</si>
  <si>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</si>
  <si>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</si>
  <si>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</si>
  <si>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</si>
  <si>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</si>
  <si>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</si>
  <si>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</si>
  <si>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</si>
  <si>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</si>
  <si>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</si>
  <si>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</si>
  <si>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</si>
  <si>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</si>
  <si>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</si>
  <si>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</si>
  <si>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</si>
  <si>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</si>
  <si>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</si>
  <si>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</si>
  <si>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</si>
  <si>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</si>
  <si>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</si>
  <si>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</si>
  <si>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</si>
  <si>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</si>
  <si>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</si>
  <si>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</si>
  <si>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</si>
  <si>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</si>
  <si>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</si>
  <si>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</si>
  <si>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</si>
  <si>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</si>
  <si>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</si>
  <si>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</si>
  <si>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</si>
  <si>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</si>
  <si>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</si>
  <si>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</si>
  <si>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</si>
  <si>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</si>
  <si>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</si>
  <si>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</si>
  <si>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</si>
  <si>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</si>
  <si>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</si>
  <si>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</si>
  <si>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</si>
  <si>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</si>
  <si>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</si>
  <si>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</si>
  <si>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</si>
  <si>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</si>
  <si>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</si>
  <si>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</si>
  <si>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</si>
  <si>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</si>
  <si>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</si>
  <si>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</si>
  <si>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</si>
  <si>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</si>
  <si>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</si>
  <si>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</si>
  <si>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</si>
  <si>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</si>
  <si>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</si>
  <si>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</si>
  <si>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</si>
  <si>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</si>
  <si>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</si>
  <si>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</si>
  <si>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</si>
  <si>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</si>
  <si>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</si>
  <si>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</si>
  <si>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</si>
  <si>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</si>
  <si>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</si>
  <si>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</si>
  <si>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</si>
  <si>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</si>
  <si>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</si>
  <si>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</si>
  <si>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</si>
  <si>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</si>
  <si>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</si>
  <si>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</si>
  <si>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</si>
  <si>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</si>
  <si>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</si>
  <si>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</si>
  <si>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</si>
  <si>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</si>
  <si>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</si>
  <si>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</si>
  <si>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</si>
  <si>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</si>
  <si>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</si>
  <si>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</si>
  <si>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</si>
  <si>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</si>
  <si>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</si>
  <si>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</si>
  <si>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</si>
  <si>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</si>
  <si>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</si>
  <si>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</si>
  <si>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</si>
  <si>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</si>
  <si>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</si>
  <si>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</si>
  <si>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</si>
  <si>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</si>
  <si>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</si>
  <si>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</si>
  <si>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</si>
  <si>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</si>
  <si>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</si>
  <si>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</si>
  <si>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</si>
  <si>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</si>
  <si>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</si>
  <si>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</si>
  <si>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</si>
  <si>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</si>
  <si>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</si>
  <si>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</si>
  <si>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</si>
  <si>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</si>
  <si>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</si>
  <si>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</si>
  <si>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</si>
  <si>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</si>
  <si>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</si>
  <si>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</si>
  <si>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</si>
  <si>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</si>
  <si>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</si>
  <si>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</si>
  <si>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</si>
  <si>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</si>
  <si>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</si>
  <si>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</si>
  <si>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</si>
  <si>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</si>
  <si>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</si>
  <si>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</si>
  <si>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</si>
  <si>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</si>
  <si>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</si>
  <si>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</si>
  <si>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</si>
  <si>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</si>
  <si>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</si>
  <si>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</si>
  <si>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</si>
  <si>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</si>
  <si>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</si>
  <si>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</si>
  <si>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</si>
  <si>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</si>
  <si>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</si>
  <si>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</si>
  <si>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</si>
  <si>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</si>
  <si>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</si>
  <si>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</si>
  <si>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</si>
  <si>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</si>
  <si>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</si>
  <si>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</si>
  <si>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</si>
  <si>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</si>
  <si>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</si>
  <si>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</si>
  <si>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</si>
  <si>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</si>
  <si>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</si>
  <si>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</si>
  <si>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</si>
  <si>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</si>
  <si>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</si>
  <si>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</si>
  <si>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</si>
  <si>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</si>
  <si>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</si>
  <si>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</si>
  <si>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</si>
  <si>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</si>
  <si>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</si>
  <si>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</si>
  <si>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</si>
  <si>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</si>
  <si>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</si>
  <si>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</si>
  <si>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</si>
  <si>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</si>
  <si>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</si>
  <si>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</si>
  <si>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</si>
  <si>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</si>
  <si>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</si>
  <si>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</si>
  <si>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</si>
  <si>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</si>
  <si>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</si>
  <si>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</si>
  <si>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</si>
  <si>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</si>
  <si>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</si>
  <si>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</si>
  <si>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</si>
  <si>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</si>
  <si>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</si>
  <si>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</si>
  <si>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</si>
  <si>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</si>
  <si>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</si>
  <si>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</si>
  <si>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</si>
  <si>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</si>
  <si>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</si>
  <si>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</si>
  <si>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</si>
  <si>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</si>
  <si>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</si>
  <si>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</si>
  <si>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</si>
  <si>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</si>
  <si>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</si>
  <si>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</si>
  <si>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</si>
  <si>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</si>
  <si>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</si>
  <si>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</si>
  <si>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</si>
  <si>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</si>
  <si>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</si>
  <si>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</si>
  <si>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</si>
  <si>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</si>
  <si>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</si>
  <si>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</si>
  <si>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</si>
  <si>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</si>
  <si>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</si>
  <si>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</si>
  <si>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</si>
  <si>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</si>
  <si>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</si>
  <si>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</si>
  <si>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</si>
  <si>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</si>
  <si>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</si>
  <si>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</si>
  <si>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</si>
  <si>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</si>
  <si>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</si>
  <si>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</si>
  <si>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</si>
  <si>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</si>
  <si>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</si>
  <si>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</si>
  <si>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</si>
  <si>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</si>
  <si>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</si>
  <si>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</si>
  <si>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</si>
  <si>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</si>
  <si>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</si>
  <si>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</si>
  <si>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</si>
  <si>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</si>
  <si>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</si>
  <si>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</si>
  <si>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</si>
  <si>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</si>
  <si>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</si>
  <si>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</si>
  <si>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</si>
  <si>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</si>
  <si>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</si>
  <si>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</si>
  <si>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</si>
  <si>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</si>
  <si>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</si>
  <si>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</si>
  <si>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</si>
  <si>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</si>
  <si>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</si>
  <si>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</si>
  <si>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</si>
  <si>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</si>
  <si>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</si>
  <si>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</si>
  <si>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</si>
  <si>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</si>
  <si>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</si>
  <si>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</si>
  <si>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</si>
  <si>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</si>
  <si>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</si>
  <si>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</si>
  <si>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</si>
  <si>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</si>
  <si>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</si>
  <si>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</si>
  <si>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</si>
  <si>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</si>
  <si>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</si>
  <si>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</si>
  <si>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</si>
  <si>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</si>
  <si>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</si>
  <si>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</si>
  <si>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</si>
  <si>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</si>
  <si>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</si>
  <si>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</si>
  <si>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</si>
  <si>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</si>
  <si>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</si>
  <si>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</si>
  <si>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</si>
  <si>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</si>
  <si>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</si>
  <si>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</si>
  <si>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</si>
  <si>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</si>
  <si>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</si>
  <si>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</si>
  <si>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</si>
  <si>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</si>
  <si>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</si>
  <si>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</si>
  <si>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</si>
  <si>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</si>
  <si>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</si>
  <si>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</si>
  <si>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</si>
  <si>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</si>
  <si>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</si>
  <si>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</si>
  <si>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</si>
  <si>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</si>
  <si>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</si>
  <si>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</si>
  <si>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</si>
  <si>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</si>
  <si>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</si>
  <si>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</si>
  <si>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</si>
  <si>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</si>
  <si>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</si>
  <si>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</si>
  <si>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</si>
  <si>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</si>
  <si>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</si>
  <si>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</si>
  <si>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</si>
  <si>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</si>
  <si>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</si>
  <si>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</si>
  <si>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</si>
  <si>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</si>
  <si>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</si>
  <si>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</si>
  <si>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</si>
  <si>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</si>
  <si>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</si>
  <si>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</si>
  <si>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</si>
  <si>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</si>
  <si>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</si>
  <si>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</si>
  <si>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</si>
  <si>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</si>
  <si>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</si>
  <si>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</si>
  <si>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</si>
  <si>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</si>
  <si>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</si>
  <si>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</si>
  <si>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</si>
  <si>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</si>
  <si>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</si>
  <si>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</si>
  <si>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</si>
  <si>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</si>
  <si>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</si>
  <si>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</si>
  <si>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</si>
  <si>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</si>
  <si>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</si>
  <si>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</si>
  <si>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</si>
  <si>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</si>
  <si>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</si>
  <si>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</si>
  <si>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</si>
  <si>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</si>
  <si>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</si>
  <si>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</si>
  <si>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</si>
  <si>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</si>
  <si>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</si>
  <si>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</si>
  <si>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</si>
  <si>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</si>
  <si>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</si>
  <si>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</si>
  <si>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</si>
  <si>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</si>
  <si>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</si>
  <si>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</si>
  <si>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</si>
  <si>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</si>
  <si>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</si>
  <si>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</si>
  <si>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</si>
  <si>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</si>
  <si>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</si>
  <si>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</si>
  <si>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</si>
  <si>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</si>
  <si>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</si>
  <si>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</si>
  <si>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</si>
  <si>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</si>
  <si>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</si>
  <si>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</si>
  <si>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</si>
  <si>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</si>
  <si>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</si>
  <si>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</si>
  <si>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</si>
  <si>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</si>
  <si>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</si>
  <si>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</si>
  <si>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</si>
  <si>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</si>
  <si>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</si>
  <si>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</si>
  <si>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</si>
  <si>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</si>
  <si>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</si>
  <si>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</si>
  <si>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</si>
  <si>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</si>
  <si>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</si>
  <si>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</si>
  <si>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</si>
  <si>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</si>
  <si>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</si>
  <si>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</si>
  <si>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</si>
  <si>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</si>
  <si>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</si>
  <si>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</si>
  <si>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</si>
  <si>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</si>
  <si>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</si>
  <si>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</si>
  <si>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</si>
  <si>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</si>
  <si>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</si>
  <si>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</si>
  <si>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</si>
  <si>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</si>
  <si>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</si>
  <si>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</si>
  <si>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</si>
  <si>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</si>
  <si>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</si>
  <si>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</si>
  <si>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</si>
  <si>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</si>
  <si>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</si>
  <si>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</si>
  <si>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</si>
  <si>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</si>
  <si>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</si>
  <si>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</si>
  <si>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</si>
  <si>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</si>
  <si>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</si>
  <si>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</si>
  <si>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</si>
  <si>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</si>
  <si>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</si>
  <si>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</si>
  <si>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</si>
  <si>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</si>
  <si>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</si>
  <si>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</si>
  <si>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</si>
  <si>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</si>
  <si>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</si>
  <si>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</si>
  <si>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</si>
  <si>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</si>
  <si>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</si>
  <si>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</si>
  <si>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</si>
  <si>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</si>
  <si>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</si>
  <si>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</si>
  <si>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</si>
  <si>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</si>
  <si>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</si>
  <si>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</si>
  <si>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</si>
  <si>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</si>
  <si>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</si>
  <si>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</si>
  <si>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</si>
  <si>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</si>
  <si>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</si>
  <si>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</si>
  <si>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</si>
  <si>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</si>
  <si>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</si>
  <si>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</si>
  <si>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</si>
  <si>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</si>
  <si>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</si>
  <si>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</si>
  <si>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</si>
  <si>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</si>
  <si>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</si>
  <si>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</si>
  <si>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</si>
  <si>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</si>
  <si>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</si>
  <si>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</si>
  <si>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</si>
  <si>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</si>
  <si>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</si>
  <si>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</si>
  <si>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</si>
  <si>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</si>
  <si>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</si>
  <si>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</si>
  <si>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</si>
  <si>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</si>
  <si>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</si>
  <si>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</si>
  <si>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</si>
  <si>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</si>
  <si>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</si>
  <si>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</si>
  <si>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</si>
  <si>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</si>
  <si>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</si>
  <si>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</si>
  <si>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</si>
  <si>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</si>
  <si>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</si>
  <si>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</si>
  <si>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</si>
  <si>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</si>
  <si>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</si>
  <si>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</si>
  <si>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</si>
  <si>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</si>
  <si>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</si>
  <si>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</si>
  <si>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</si>
  <si>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</si>
  <si>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</si>
  <si>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</si>
  <si>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</si>
  <si>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</si>
  <si>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</si>
  <si>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</si>
  <si>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</si>
  <si>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</si>
  <si>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</si>
  <si>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</si>
  <si>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</si>
  <si>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</si>
  <si>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</si>
  <si>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</si>
  <si>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</si>
  <si>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</si>
  <si>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</si>
  <si>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</si>
  <si>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</si>
  <si>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</si>
  <si>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</si>
  <si>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</si>
  <si>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</si>
  <si>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</si>
  <si>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</si>
  <si>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</si>
  <si>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</si>
  <si>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</si>
  <si>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</si>
  <si>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</si>
  <si>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</si>
  <si>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</si>
  <si>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</si>
  <si>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</si>
  <si>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</si>
  <si>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</si>
  <si>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</si>
  <si>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</si>
  <si>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</si>
  <si>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</si>
  <si>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</si>
  <si>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</si>
  <si>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</si>
  <si>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</si>
  <si>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</si>
  <si>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</si>
  <si>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</si>
  <si>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</si>
  <si>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</si>
  <si>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</si>
  <si>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</si>
  <si>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</si>
  <si>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</si>
  <si>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</si>
  <si>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</si>
  <si>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</si>
  <si>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</si>
  <si>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</si>
  <si>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</si>
  <si>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</si>
  <si>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</si>
  <si>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</si>
  <si>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</si>
  <si>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</si>
  <si>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</si>
  <si>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</si>
  <si>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</si>
  <si>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</si>
  <si>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</si>
  <si>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</si>
  <si>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</si>
  <si>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</si>
  <si>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</si>
  <si>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</si>
  <si>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</si>
  <si>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</si>
  <si>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</si>
  <si>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</si>
  <si>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</si>
  <si>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</si>
  <si>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</si>
  <si>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</si>
  <si>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</si>
  <si>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</si>
  <si>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</si>
  <si>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</si>
  <si>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</si>
  <si>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</si>
  <si>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</si>
  <si>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</si>
  <si>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</si>
  <si>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</si>
  <si>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</si>
  <si>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</si>
  <si>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</si>
  <si>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</si>
  <si>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</si>
  <si>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</si>
  <si>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</si>
  <si>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</si>
  <si>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</si>
  <si>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</si>
  <si>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</si>
  <si>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</si>
  <si>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</si>
  <si>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</si>
  <si>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</si>
  <si>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</si>
  <si>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</si>
  <si>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</si>
  <si>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</si>
  <si>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</si>
  <si>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</si>
  <si>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</si>
  <si>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</si>
  <si>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</si>
  <si>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</si>
  <si>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</si>
  <si>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</si>
  <si>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</si>
  <si>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</si>
  <si>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</si>
  <si>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</si>
  <si>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</si>
  <si>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</si>
  <si>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</si>
  <si>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</si>
  <si>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</si>
  <si>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</si>
  <si>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</si>
  <si>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</si>
  <si>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</si>
  <si>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</si>
  <si>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</si>
  <si>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</si>
  <si>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</si>
  <si>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</si>
  <si>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</si>
  <si>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</si>
  <si>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</si>
  <si>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</si>
  <si>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</si>
  <si>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</si>
  <si>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</si>
  <si>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</si>
  <si>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</si>
  <si>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</si>
  <si>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</si>
  <si>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</si>
  <si>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</si>
  <si>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</si>
  <si>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</si>
  <si>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</si>
  <si>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</si>
  <si>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</si>
  <si>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</si>
  <si>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</si>
  <si>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</si>
  <si>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</si>
  <si>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</si>
  <si>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</si>
  <si>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</si>
  <si>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</si>
  <si>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</si>
  <si>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</si>
  <si>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</si>
  <si>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</si>
  <si>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</si>
  <si>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</si>
  <si>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</si>
  <si>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</si>
  <si>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</si>
  <si>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</si>
  <si>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</si>
  <si>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</si>
  <si>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</si>
  <si>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</si>
  <si>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</si>
  <si>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</si>
  <si>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</si>
  <si>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</si>
  <si>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</si>
  <si>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</si>
  <si>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</si>
  <si>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</si>
  <si>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</si>
  <si>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</si>
  <si>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</si>
  <si>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</si>
  <si>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</si>
  <si>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</si>
  <si>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</si>
  <si>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</si>
  <si>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</si>
  <si>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</si>
  <si>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</si>
  <si>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</si>
  <si>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</si>
  <si>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</si>
  <si>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</si>
  <si>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</si>
  <si>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</si>
  <si>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</si>
  <si>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</si>
  <si>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</si>
  <si>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</si>
  <si>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</si>
  <si>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</si>
  <si>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</si>
  <si>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</si>
  <si>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</si>
  <si>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</si>
  <si>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</si>
  <si>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</si>
  <si>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</si>
  <si>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</si>
  <si>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</si>
  <si>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</si>
  <si>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</si>
  <si>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</si>
  <si>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</si>
  <si>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</si>
  <si>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</si>
  <si>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</si>
  <si>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</si>
  <si>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</si>
  <si>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</si>
  <si>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</si>
  <si>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</si>
  <si>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</si>
  <si>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</si>
  <si>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</si>
  <si>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</si>
  <si>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</si>
  <si>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</si>
  <si>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</si>
  <si>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</si>
  <si>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</si>
  <si>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</si>
  <si>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</si>
  <si>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</si>
  <si>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</si>
  <si>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</si>
  <si>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</si>
  <si>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</si>
  <si>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</si>
  <si>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</si>
  <si>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</si>
  <si>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</si>
  <si>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</si>
  <si>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</si>
  <si>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</si>
  <si>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</si>
  <si>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</si>
  <si>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</si>
  <si>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</si>
  <si>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</si>
  <si>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</si>
  <si>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</si>
  <si>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</si>
  <si>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</si>
  <si>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</si>
  <si>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</si>
  <si>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</si>
  <si>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</si>
  <si>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</si>
  <si>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</si>
  <si>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</si>
  <si>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</si>
  <si>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</si>
  <si>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</si>
  <si>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</si>
  <si>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</si>
  <si>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</si>
  <si>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</si>
  <si>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</si>
  <si>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</si>
  <si>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</si>
  <si>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</si>
  <si>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</si>
  <si>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</si>
  <si>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</si>
  <si>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</si>
  <si>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</si>
  <si>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</si>
  <si>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</si>
  <si>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</si>
  <si>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</si>
  <si>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</si>
  <si>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</si>
  <si>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</si>
  <si>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</si>
  <si>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</si>
  <si>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</si>
  <si>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</si>
  <si>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</si>
  <si>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</si>
  <si>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</si>
  <si>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</si>
  <si>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</si>
  <si>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</si>
  <si>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</si>
  <si>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</si>
  <si>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</si>
  <si>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</si>
  <si>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</si>
  <si>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</si>
  <si>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</si>
  <si>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</si>
  <si>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</si>
  <si>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</si>
  <si>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</si>
  <si>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</si>
  <si>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</si>
  <si>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</si>
  <si>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</si>
  <si>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</si>
  <si>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</si>
  <si>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</si>
  <si>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</si>
  <si>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</si>
  <si>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</si>
  <si>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</si>
  <si>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</si>
  <si>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</si>
  <si>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</si>
  <si>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</si>
  <si>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</si>
  <si>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</si>
  <si>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</si>
  <si>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</si>
  <si>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</si>
  <si>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</si>
  <si>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</si>
  <si>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</si>
  <si>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</si>
  <si>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</si>
  <si>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</si>
  <si>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</si>
  <si>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</si>
  <si>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</si>
  <si>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</si>
  <si>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</si>
  <si>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</si>
  <si>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</si>
  <si>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</si>
  <si>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</si>
  <si>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</si>
  <si>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</si>
  <si>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</si>
  <si>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</si>
  <si>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</si>
  <si>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</si>
  <si>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</si>
  <si>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</si>
  <si>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</si>
  <si>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</si>
  <si>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</si>
  <si>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</si>
  <si>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</si>
  <si>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</si>
  <si>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</si>
  <si>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</si>
  <si>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</si>
  <si>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</si>
  <si>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</si>
  <si>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</si>
  <si>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</si>
  <si>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</si>
  <si>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</si>
  <si>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</si>
  <si>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</si>
  <si>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</si>
  <si>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</si>
  <si>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</si>
  <si>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</si>
  <si>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</si>
  <si>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</si>
  <si>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</si>
  <si>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</si>
  <si>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</si>
  <si>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</si>
  <si>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</si>
  <si>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</si>
  <si>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</si>
  <si>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</si>
  <si>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</si>
  <si>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</si>
  <si>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</si>
  <si>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</si>
  <si>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</si>
  <si>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</si>
  <si>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</si>
  <si>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</si>
  <si>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</si>
  <si>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</si>
  <si>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</si>
  <si>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</si>
  <si>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</si>
  <si>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</si>
  <si>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</si>
  <si>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</si>
  <si>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</si>
  <si>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</si>
  <si>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</si>
  <si>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</si>
  <si>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</si>
  <si>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</si>
  <si>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</si>
  <si>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</si>
  <si>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</si>
  <si>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</si>
  <si>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</si>
  <si>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</si>
  <si>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</si>
  <si>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</si>
  <si>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</si>
  <si>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</si>
  <si>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</si>
  <si>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</si>
  <si>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</si>
  <si>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</si>
  <si>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</si>
  <si>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</si>
  <si>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</si>
  <si>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</si>
  <si>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</si>
  <si>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</si>
  <si>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</si>
  <si>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</si>
  <si>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</si>
  <si>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</si>
  <si>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</si>
  <si>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</si>
  <si>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</si>
  <si>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</si>
  <si>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</si>
  <si>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</si>
  <si>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</si>
  <si>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</si>
  <si>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</si>
  <si>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</si>
  <si>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</si>
  <si>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</si>
  <si>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</si>
  <si>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</si>
  <si>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</si>
  <si>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</si>
  <si>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</si>
  <si>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</si>
  <si>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</si>
  <si>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</si>
  <si>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</si>
  <si>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</si>
  <si>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</si>
  <si>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</si>
  <si>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</si>
  <si>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</si>
  <si>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</si>
  <si>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</si>
  <si>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</si>
  <si>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</si>
  <si>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</si>
  <si>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</si>
  <si>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</si>
  <si>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</si>
  <si>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</si>
  <si>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</si>
  <si>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</si>
  <si>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</si>
  <si>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</si>
  <si>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</si>
  <si>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</si>
  <si>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</si>
  <si>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</si>
  <si>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</si>
  <si>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</si>
  <si>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</si>
  <si>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</si>
  <si>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</si>
  <si>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</si>
  <si>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</si>
  <si>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</si>
  <si>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</si>
  <si>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</si>
  <si>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</si>
  <si>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</si>
  <si>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</si>
  <si>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</si>
  <si>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</si>
  <si>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</si>
  <si>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</si>
  <si>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</si>
  <si>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</si>
  <si>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</si>
  <si>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</si>
  <si>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</si>
  <si>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</si>
  <si>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</si>
  <si>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</si>
  <si>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</si>
  <si>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</si>
  <si>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</si>
  <si>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</si>
  <si>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</si>
  <si>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</si>
  <si>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</si>
  <si>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</si>
  <si>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</si>
  <si>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</si>
  <si>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</si>
  <si>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</si>
  <si>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</si>
  <si>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</si>
  <si>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</si>
  <si>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</si>
  <si>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</si>
  <si>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</si>
  <si>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</si>
  <si>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</si>
  <si>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</si>
  <si>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</si>
  <si>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</si>
  <si>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</si>
  <si>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</si>
  <si>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</si>
  <si>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</si>
  <si>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</si>
  <si>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</si>
  <si>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</si>
  <si>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</si>
  <si>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</si>
  <si>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</si>
  <si>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</si>
  <si>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</si>
  <si>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</si>
  <si>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</si>
  <si>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</si>
  <si>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</si>
  <si>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</si>
  <si>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</si>
  <si>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</si>
  <si>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</si>
  <si>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</si>
  <si>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</si>
  <si>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</si>
  <si>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</si>
  <si>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</si>
  <si>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</si>
  <si>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</si>
  <si>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</si>
  <si>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</si>
  <si>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</si>
  <si>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</si>
  <si>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</si>
  <si>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</si>
  <si>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</si>
  <si>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</si>
  <si>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</si>
  <si>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</si>
  <si>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</si>
  <si>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</si>
  <si>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</si>
  <si>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</si>
  <si>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</si>
  <si>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</si>
  <si>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</si>
  <si>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</si>
  <si>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</si>
  <si>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</si>
  <si>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</si>
  <si>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</si>
  <si>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</si>
  <si>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</si>
  <si>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</si>
  <si>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</si>
  <si>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</si>
  <si>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</si>
  <si>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</si>
  <si>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</si>
  <si>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</si>
  <si>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</si>
  <si>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</si>
  <si>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</si>
  <si>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</si>
  <si>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</si>
  <si>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</si>
  <si>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</si>
  <si>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</si>
  <si>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</si>
  <si>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</si>
  <si>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</si>
  <si>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</si>
  <si>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</si>
  <si>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</si>
  <si>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</si>
  <si>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</si>
  <si>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</si>
  <si>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</si>
  <si>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</si>
  <si>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</si>
  <si>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</si>
  <si>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</si>
  <si>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</si>
  <si>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</si>
  <si>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</si>
  <si>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</si>
  <si>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</si>
  <si>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</si>
  <si>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</si>
  <si>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</si>
  <si>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</si>
  <si>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</si>
  <si>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</si>
  <si>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</si>
  <si>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</si>
  <si>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</si>
  <si>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</si>
  <si>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</si>
  <si>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</si>
  <si>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</si>
  <si>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</si>
  <si>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</si>
  <si>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</si>
  <si>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</si>
  <si>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</si>
  <si>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</si>
  <si>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</si>
  <si>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</si>
  <si>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</si>
  <si>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</si>
  <si>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</si>
  <si>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</si>
  <si>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</si>
  <si>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</si>
  <si>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</si>
  <si>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</si>
  <si>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</si>
  <si>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</si>
  <si>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</si>
  <si>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</si>
  <si>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</si>
  <si>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</si>
  <si>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</si>
  <si>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</si>
  <si>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</si>
  <si>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</si>
  <si>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</si>
  <si>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</si>
  <si>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</si>
  <si>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</si>
  <si>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</si>
  <si>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</si>
  <si>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</si>
  <si>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</si>
  <si>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</si>
  <si>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</si>
  <si>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</si>
  <si>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</si>
  <si>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</si>
  <si>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</si>
  <si>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</si>
  <si>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</si>
  <si>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</si>
  <si>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</si>
  <si>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</si>
  <si>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</si>
  <si>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</si>
  <si>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</si>
  <si>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</si>
  <si>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</si>
  <si>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</si>
  <si>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</si>
  <si>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</si>
  <si>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</si>
  <si>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</si>
  <si>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</si>
  <si>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</si>
  <si>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</si>
  <si>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</si>
  <si>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</si>
  <si>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</si>
  <si>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</si>
  <si>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</si>
  <si>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</si>
  <si>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</si>
  <si>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</si>
  <si>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</si>
  <si>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</si>
  <si>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</si>
  <si>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</si>
  <si>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</si>
  <si>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</si>
  <si>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</si>
  <si>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</si>
  <si>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</si>
  <si>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</si>
  <si>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</si>
  <si>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</si>
  <si>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</si>
  <si>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</si>
  <si>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</si>
  <si>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</si>
  <si>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</si>
  <si>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</si>
  <si>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</si>
  <si>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</si>
  <si>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</si>
  <si>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</si>
  <si>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</si>
  <si>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</si>
  <si>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</si>
  <si>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</si>
  <si>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</si>
  <si>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</si>
  <si>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</si>
  <si>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</si>
  <si>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</si>
  <si>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</si>
  <si>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</si>
  <si>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</si>
  <si>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</si>
  <si>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</si>
  <si>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</si>
  <si>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</si>
  <si>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</si>
  <si>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</si>
  <si>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</si>
  <si>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</si>
  <si>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</si>
  <si>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</si>
  <si>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</si>
  <si>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</si>
  <si>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</si>
  <si>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</si>
  <si>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</si>
  <si>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</si>
  <si>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</si>
  <si>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</si>
  <si>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</si>
  <si>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</si>
  <si>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</si>
  <si>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</si>
  <si>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</si>
  <si>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</si>
  <si>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</si>
  <si>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</si>
  <si>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</si>
  <si>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</si>
  <si>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</si>
  <si>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</si>
  <si>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</si>
  <si>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</si>
  <si>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</si>
  <si>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</si>
  <si>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</si>
  <si>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</si>
  <si>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</si>
  <si>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</si>
  <si>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</si>
  <si>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</si>
  <si>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</si>
  <si>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</si>
  <si>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</si>
  <si>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</si>
  <si>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</si>
  <si>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</si>
  <si>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</si>
  <si>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</si>
  <si>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</si>
  <si>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</si>
  <si>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</si>
  <si>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</si>
  <si>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</si>
  <si>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</si>
  <si>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</si>
  <si>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</si>
  <si>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</si>
  <si>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</si>
  <si>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</si>
  <si>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</si>
  <si>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</si>
  <si>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</si>
  <si>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</si>
  <si>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</si>
  <si>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</si>
  <si>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</si>
  <si>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</si>
  <si>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</si>
  <si>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</si>
  <si>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</si>
  <si>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</si>
  <si>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</si>
  <si>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</si>
  <si>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</si>
  <si>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</si>
  <si>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</si>
  <si>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</si>
  <si>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</si>
  <si>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</si>
  <si>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</si>
  <si>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</si>
  <si>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</si>
  <si>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</si>
  <si>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</si>
  <si>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</si>
  <si>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</si>
  <si>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</si>
  <si>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</si>
  <si>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</si>
  <si>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</si>
  <si>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</si>
  <si>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</si>
  <si>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</si>
  <si>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</si>
  <si>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</si>
  <si>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</si>
  <si>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</si>
  <si>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</si>
  <si>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</si>
  <si>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</si>
  <si>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</si>
  <si>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</si>
  <si>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</si>
  <si>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</si>
  <si>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</si>
  <si>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</si>
  <si>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</si>
  <si>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</si>
  <si>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</si>
  <si>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</si>
  <si>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</si>
  <si>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</si>
  <si>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</si>
  <si>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</si>
  <si>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</si>
  <si>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</si>
  <si>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</si>
  <si>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</si>
  <si>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</si>
  <si>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</si>
  <si>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</si>
  <si>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</si>
  <si>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</si>
  <si>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</si>
  <si>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</si>
  <si>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</si>
  <si>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</si>
  <si>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</si>
  <si>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</si>
  <si>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</si>
  <si>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</si>
  <si>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</si>
  <si>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</si>
  <si>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</si>
  <si>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</si>
  <si>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</si>
  <si>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</si>
  <si>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</si>
  <si>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</si>
  <si>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</si>
  <si>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</si>
  <si>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</si>
  <si>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</si>
  <si>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</si>
  <si>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</si>
  <si>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</si>
  <si>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</si>
  <si>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</si>
  <si>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</si>
  <si>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</si>
  <si>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</si>
  <si>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</si>
  <si>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</si>
  <si>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</si>
  <si>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</si>
  <si>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</si>
  <si>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</si>
  <si>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</si>
  <si>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</si>
  <si>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</si>
  <si>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</si>
  <si>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</si>
  <si>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</si>
  <si>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</si>
  <si>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</si>
  <si>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</si>
  <si>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</si>
  <si>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</si>
  <si>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</si>
  <si>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</si>
  <si>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</si>
  <si>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</si>
  <si>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</si>
  <si>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</si>
  <si>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</si>
  <si>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</si>
  <si>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</si>
  <si>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</si>
  <si>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</si>
  <si>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</si>
  <si>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</si>
  <si>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</si>
  <si>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</si>
  <si>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</si>
  <si>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</si>
  <si>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</si>
  <si>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</si>
  <si>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</si>
  <si>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</si>
  <si>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</si>
  <si>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</si>
  <si>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</si>
  <si>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</si>
  <si>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</si>
  <si>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</si>
  <si>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</si>
  <si>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</si>
  <si>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</si>
  <si>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</si>
  <si>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</si>
  <si>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</si>
  <si>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</si>
  <si>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</si>
  <si>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</si>
  <si>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</si>
  <si>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</si>
  <si>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</si>
  <si>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</si>
  <si>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</si>
  <si>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</si>
  <si>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</si>
  <si>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</si>
  <si>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</si>
  <si>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</si>
  <si>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</si>
  <si>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</si>
  <si>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</si>
  <si>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</si>
  <si>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</si>
  <si>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</si>
  <si>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</si>
  <si>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</si>
  <si>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</si>
  <si>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</si>
  <si>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</si>
  <si>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</si>
  <si>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</si>
  <si>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</si>
  <si>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</si>
  <si>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</si>
  <si>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</si>
  <si>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</si>
  <si>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</si>
  <si>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</si>
  <si>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</si>
  <si>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</si>
  <si>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</si>
  <si>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</si>
  <si>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</si>
  <si>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</si>
  <si>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</si>
  <si>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</si>
  <si>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</si>
  <si>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</si>
  <si>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</si>
  <si>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</si>
  <si>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</si>
  <si>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</si>
  <si>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</si>
  <si>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</si>
  <si>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</si>
  <si>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</si>
  <si>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</si>
  <si>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</si>
  <si>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</si>
  <si>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</si>
  <si>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</si>
  <si>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</si>
  <si>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</si>
  <si>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</si>
  <si>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</si>
  <si>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</si>
  <si>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</si>
  <si>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</si>
  <si>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</si>
  <si>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</si>
  <si>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</si>
  <si>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</si>
  <si>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</si>
  <si>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</si>
  <si>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</si>
  <si>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</si>
  <si>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</si>
  <si>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</si>
  <si>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</si>
  <si>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</si>
  <si>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</si>
  <si>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</si>
  <si>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</si>
  <si>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</si>
  <si>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</si>
  <si>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</si>
  <si>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</si>
  <si>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</si>
  <si>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</si>
  <si>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</si>
  <si>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</si>
  <si>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</si>
  <si>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</si>
  <si>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</si>
  <si>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</si>
  <si>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</si>
  <si>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</si>
  <si>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</si>
  <si>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</si>
  <si>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</si>
  <si>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</si>
  <si>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</si>
  <si>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</si>
  <si>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</si>
  <si>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</si>
  <si>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</si>
  <si>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</si>
  <si>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</si>
  <si>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</si>
  <si>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</si>
  <si>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</si>
  <si>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</si>
  <si>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</si>
  <si>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</si>
  <si>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</si>
  <si>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</si>
  <si>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</si>
  <si>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</si>
  <si>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</si>
  <si>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</si>
  <si>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</si>
  <si>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</si>
  <si>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</si>
  <si>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</si>
  <si>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</si>
  <si>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</si>
  <si>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</si>
  <si>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</si>
  <si>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</si>
  <si>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</si>
  <si>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</si>
  <si>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</si>
  <si>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</si>
  <si>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</si>
  <si>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</si>
  <si>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</si>
  <si>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</si>
  <si>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</si>
  <si>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</si>
  <si>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</si>
  <si>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</si>
  <si>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</si>
  <si>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</si>
  <si>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</si>
  <si>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</si>
  <si>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</si>
  <si>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</si>
  <si>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</si>
  <si>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</si>
  <si>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</si>
  <si>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</si>
  <si>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</si>
  <si>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</si>
  <si>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</si>
  <si>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</si>
  <si>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</si>
  <si>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</si>
  <si>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</si>
  <si>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</si>
  <si>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</si>
  <si>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</si>
  <si>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</si>
  <si>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</si>
  <si>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</si>
  <si>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</si>
  <si>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</si>
  <si>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</si>
  <si>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</si>
  <si>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</si>
  <si>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</si>
  <si>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</si>
  <si>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</si>
  <si>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</si>
  <si>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</si>
  <si>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</si>
  <si>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</si>
  <si>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</si>
  <si>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</si>
  <si>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</si>
  <si>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</si>
  <si>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</si>
  <si>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</si>
  <si>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</si>
  <si>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</si>
  <si>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</si>
  <si>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</si>
  <si>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</si>
  <si>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</si>
  <si>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</si>
  <si>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</si>
  <si>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</si>
  <si>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</si>
  <si>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</si>
  <si>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</si>
  <si>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</si>
  <si>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</si>
  <si>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</si>
  <si>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</si>
  <si>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</si>
  <si>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</si>
  <si>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</si>
  <si>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</si>
  <si>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</si>
  <si>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</si>
  <si>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</si>
  <si>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</si>
  <si>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</si>
  <si>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</si>
  <si>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</si>
  <si>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</si>
  <si>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</si>
  <si>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</si>
  <si>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</si>
  <si>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</si>
  <si>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</si>
  <si>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</si>
  <si>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</si>
  <si>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</si>
  <si>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</si>
  <si>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</si>
  <si>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</si>
  <si>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</si>
  <si>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</si>
  <si>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</si>
  <si>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</si>
  <si>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</si>
  <si>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</si>
  <si>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</si>
  <si>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</si>
  <si>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</si>
  <si>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</si>
  <si>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</si>
  <si>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</si>
  <si>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</si>
  <si>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</si>
  <si>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</si>
  <si>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</si>
  <si>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</si>
  <si>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</si>
  <si>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</si>
  <si>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</si>
  <si>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</si>
  <si>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</si>
  <si>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</si>
  <si>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</si>
  <si>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</si>
  <si>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</si>
  <si>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</si>
  <si>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</si>
  <si>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</si>
  <si>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</si>
  <si>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</si>
  <si>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</si>
  <si>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</si>
  <si>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</si>
  <si>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</si>
  <si>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</si>
  <si>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</si>
  <si>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</si>
  <si>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</si>
  <si>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</si>
  <si>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</si>
  <si>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</si>
  <si>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</si>
  <si>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</si>
  <si>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</si>
  <si>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</si>
  <si>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</si>
  <si>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</si>
  <si>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</si>
  <si>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</si>
  <si>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</si>
  <si>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</si>
  <si>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</si>
  <si>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</si>
  <si>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</si>
  <si>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</si>
  <si>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</si>
  <si>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</si>
  <si>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</si>
  <si>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</si>
  <si>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</si>
  <si>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</si>
  <si>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</si>
  <si>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</si>
  <si>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</si>
  <si>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</si>
  <si>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</si>
  <si>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</si>
  <si>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</si>
  <si>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</si>
  <si>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</si>
  <si>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</si>
  <si>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</si>
  <si>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</si>
  <si>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</si>
  <si>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</si>
  <si>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</si>
  <si>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</si>
  <si>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</si>
  <si>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</si>
  <si>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</si>
  <si>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</si>
  <si>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</si>
  <si>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</si>
  <si>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</si>
  <si>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</si>
  <si>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</si>
  <si>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</si>
  <si>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</si>
  <si>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</si>
  <si>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</si>
  <si>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</si>
  <si>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</si>
  <si>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</si>
  <si>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</si>
  <si>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</si>
  <si>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</si>
  <si>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</si>
  <si>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</si>
  <si>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</si>
  <si>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</si>
  <si>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</si>
  <si>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</si>
  <si>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</si>
  <si>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</si>
  <si>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</si>
  <si>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</si>
  <si>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</si>
  <si>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</si>
  <si>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</si>
  <si>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</si>
  <si>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</si>
  <si>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</si>
  <si>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</si>
  <si>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</si>
  <si>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</si>
  <si>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</si>
  <si>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</si>
  <si>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</si>
  <si>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</si>
  <si>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</si>
  <si>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</si>
  <si>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</si>
  <si>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</si>
  <si>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</si>
  <si>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</si>
  <si>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</si>
  <si>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</si>
  <si>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</si>
  <si>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</si>
  <si>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</si>
  <si>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</si>
  <si>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</si>
  <si>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</si>
  <si>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</si>
  <si>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</si>
  <si>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</si>
  <si>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</si>
  <si>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</si>
  <si>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</si>
  <si>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</si>
  <si>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</si>
  <si>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</si>
  <si>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</si>
  <si>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</si>
  <si>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</si>
  <si>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</si>
  <si>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</si>
  <si>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</si>
  <si>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</si>
  <si>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</si>
  <si>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</si>
  <si>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</si>
  <si>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</si>
  <si>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</si>
  <si>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</si>
  <si>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</si>
  <si>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</si>
  <si>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</si>
  <si>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</si>
  <si>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</si>
  <si>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</si>
  <si>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</si>
  <si>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</si>
  <si>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</si>
  <si>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</si>
  <si>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</si>
  <si>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</si>
  <si>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</si>
  <si>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</si>
  <si>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</si>
  <si>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</si>
  <si>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</si>
  <si>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</si>
  <si>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</si>
  <si>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</si>
  <si>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</si>
  <si>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</si>
  <si>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</si>
  <si>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</si>
  <si>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</si>
  <si>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</si>
  <si>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</si>
  <si>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</si>
  <si>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</si>
  <si>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</si>
  <si>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</si>
  <si>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</si>
  <si>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</si>
  <si>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</si>
  <si>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</si>
  <si>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</si>
  <si>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</si>
  <si>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</si>
  <si>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</si>
  <si>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</si>
  <si>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</si>
  <si>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</si>
  <si>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</si>
  <si>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</si>
  <si>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</si>
  <si>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</si>
  <si>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</si>
  <si>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</si>
  <si>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</si>
  <si>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</si>
  <si>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</si>
  <si>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</si>
  <si>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</si>
  <si>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</si>
  <si>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</si>
  <si>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</si>
  <si>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</si>
  <si>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</si>
  <si>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</si>
  <si>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</si>
  <si>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</si>
  <si>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</si>
  <si>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</si>
  <si>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</si>
  <si>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</si>
  <si>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</si>
  <si>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</si>
  <si>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</si>
  <si>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</si>
  <si>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</si>
  <si>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</si>
  <si>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</si>
  <si>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</si>
  <si>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</si>
  <si>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</si>
  <si>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</si>
  <si>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</si>
  <si>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</si>
  <si>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</si>
  <si>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</si>
  <si>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</si>
  <si>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</si>
  <si>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</si>
  <si>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</si>
  <si>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</si>
  <si>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</si>
  <si>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</si>
  <si>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</si>
  <si>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</si>
  <si>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</si>
  <si>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</si>
  <si>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</si>
  <si>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</si>
  <si>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</si>
  <si>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</si>
  <si>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</si>
  <si>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</si>
  <si>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</si>
  <si>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</si>
  <si>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</si>
  <si>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</si>
  <si>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</si>
  <si>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</si>
  <si>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</si>
  <si>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</si>
  <si>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</si>
  <si>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</si>
  <si>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</si>
  <si>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</si>
  <si>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</si>
  <si>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</si>
  <si>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</si>
  <si>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</si>
  <si>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</si>
  <si>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</si>
  <si>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</si>
  <si>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</si>
  <si>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</si>
  <si>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</si>
  <si>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</si>
  <si>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</si>
  <si>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</si>
  <si>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</si>
  <si>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</si>
  <si>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</si>
  <si>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</si>
  <si>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</si>
  <si>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</si>
  <si>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</si>
  <si>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</si>
  <si>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</si>
  <si>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</si>
  <si>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</si>
  <si>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</si>
  <si>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</si>
  <si>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</si>
  <si>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</si>
  <si>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</si>
  <si>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</si>
  <si>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</si>
  <si>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</si>
  <si>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</si>
  <si>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</si>
  <si>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</si>
  <si>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</si>
  <si>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</si>
  <si>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</si>
  <si>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</si>
  <si>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</si>
  <si>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</si>
  <si>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</si>
  <si>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</si>
  <si>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</si>
  <si>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</si>
  <si>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</si>
  <si>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</si>
  <si>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</si>
  <si>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</si>
  <si>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</si>
  <si>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</si>
  <si>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</si>
  <si>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</si>
  <si>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</si>
  <si>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</si>
  <si>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</si>
  <si>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</si>
  <si>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</si>
  <si>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</si>
  <si>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</si>
  <si>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</si>
  <si>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</si>
  <si>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</si>
  <si>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</si>
  <si>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</si>
  <si>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</si>
  <si>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</si>
  <si>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</si>
  <si>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</si>
  <si>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</si>
  <si>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</si>
  <si>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</si>
  <si>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</si>
  <si>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</si>
  <si>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</si>
  <si>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</si>
  <si>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</si>
  <si>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</si>
  <si>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</si>
  <si>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</si>
  <si>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</si>
  <si>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</si>
  <si>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</si>
  <si>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</si>
  <si>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</si>
  <si>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</si>
  <si>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</si>
  <si>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</si>
  <si>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</si>
  <si>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</si>
  <si>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</si>
  <si>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</si>
  <si>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</si>
  <si>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</si>
  <si>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</si>
  <si>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</si>
  <si>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</si>
  <si>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</si>
  <si>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</si>
  <si>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</si>
  <si>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</si>
  <si>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</si>
  <si>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</si>
  <si>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</si>
  <si>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</si>
  <si>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</si>
  <si>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</si>
  <si>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</si>
  <si>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</si>
  <si>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</si>
  <si>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</si>
  <si>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</si>
  <si>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</si>
  <si>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</si>
  <si>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</si>
  <si>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</si>
  <si>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</si>
  <si>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</si>
  <si>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</si>
  <si>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</si>
  <si>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</si>
  <si>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</si>
  <si>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</si>
  <si>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</si>
  <si>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</si>
  <si>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</si>
  <si>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</si>
  <si>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</si>
  <si>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</si>
  <si>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</si>
  <si>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</si>
  <si>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</si>
  <si>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</si>
  <si>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</si>
  <si>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</si>
  <si>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</si>
  <si>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</si>
  <si>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</si>
  <si>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</si>
  <si>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</si>
  <si>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</si>
  <si>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</si>
  <si>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</si>
  <si>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</si>
  <si>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</si>
  <si>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</si>
  <si>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</si>
  <si>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</si>
  <si>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</si>
  <si>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</si>
  <si>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</si>
  <si>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</si>
  <si>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</si>
  <si>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</si>
  <si>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</si>
  <si>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</si>
  <si>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</si>
  <si>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</si>
  <si>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</si>
  <si>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</si>
  <si>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</si>
  <si>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</si>
  <si>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</si>
  <si>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</si>
  <si>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</si>
  <si>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</si>
  <si>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</si>
  <si>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</si>
  <si>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</si>
  <si>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</si>
  <si>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</si>
  <si>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</si>
  <si>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</si>
  <si>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</si>
  <si>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</si>
  <si>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</si>
  <si>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</si>
  <si>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</si>
  <si>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</si>
  <si>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</si>
  <si>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</si>
  <si>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</si>
  <si>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</si>
  <si>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</si>
  <si>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</si>
  <si>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</si>
  <si>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</si>
  <si>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</si>
  <si>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</si>
  <si>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</si>
  <si>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</si>
  <si>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</si>
  <si>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</si>
  <si>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</si>
  <si>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</si>
  <si>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</si>
  <si>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</si>
  <si>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</si>
  <si>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</si>
  <si>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</si>
  <si>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</si>
  <si>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</si>
  <si>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</si>
  <si>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</si>
  <si>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</si>
  <si>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</si>
  <si>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</si>
  <si>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</si>
  <si>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</si>
  <si>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</si>
  <si>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</si>
  <si>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</si>
  <si>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</si>
  <si>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</si>
  <si>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</si>
  <si>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</si>
  <si>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</si>
  <si>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</si>
  <si>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</si>
  <si>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</si>
  <si>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</si>
  <si>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</si>
  <si>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</si>
  <si>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</si>
  <si>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</si>
  <si>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</si>
  <si>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</si>
  <si>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</si>
  <si>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</si>
  <si>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</si>
  <si>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</si>
  <si>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</si>
  <si>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</si>
  <si>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</si>
  <si>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</si>
  <si>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</si>
  <si>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</si>
  <si>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</si>
  <si>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</si>
  <si>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</si>
  <si>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</si>
  <si>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</si>
  <si>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</si>
  <si>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</si>
  <si>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</si>
  <si>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</si>
  <si>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</si>
  <si>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</si>
  <si>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</si>
  <si>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</si>
  <si>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</si>
  <si>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</si>
  <si>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</si>
  <si>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</si>
  <si>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</si>
  <si>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</si>
  <si>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</si>
  <si>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</si>
  <si>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</si>
  <si>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</si>
  <si>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</si>
  <si>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</si>
  <si>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</si>
  <si>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</si>
  <si>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</si>
  <si>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</si>
  <si>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</si>
  <si>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</si>
  <si>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</si>
  <si>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</si>
  <si>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</si>
  <si>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</si>
  <si>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</si>
  <si>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</si>
  <si>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</si>
  <si>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</si>
  <si>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</si>
  <si>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</si>
  <si>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</si>
  <si>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</si>
  <si>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</si>
  <si>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</si>
  <si>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</si>
  <si>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</si>
  <si>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</si>
  <si>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</si>
  <si>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</si>
  <si>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</si>
  <si>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</si>
  <si>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</si>
  <si>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</si>
  <si>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</si>
  <si>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</si>
  <si>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</si>
  <si>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</si>
  <si>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</si>
  <si>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</si>
  <si>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</si>
  <si>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</si>
  <si>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</si>
  <si>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</si>
  <si>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</si>
  <si>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</si>
  <si>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</si>
  <si>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</si>
  <si>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</si>
  <si>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</si>
  <si>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</si>
  <si>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</si>
  <si>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</si>
  <si>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</si>
  <si>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</si>
  <si>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</si>
  <si>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</si>
  <si>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</si>
  <si>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</si>
  <si>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</si>
  <si>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</si>
  <si>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</si>
  <si>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</si>
  <si>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</si>
  <si>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</si>
  <si>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</si>
  <si>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</si>
  <si>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</si>
  <si>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</si>
  <si>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</si>
  <si>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</si>
  <si>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</si>
  <si>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</si>
  <si>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</si>
  <si>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</si>
  <si>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</si>
  <si>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</si>
  <si>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</si>
  <si>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</si>
  <si>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</si>
  <si>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</si>
  <si>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</si>
  <si>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</si>
  <si>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</si>
  <si>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</si>
  <si>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</si>
  <si>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</si>
  <si>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</si>
  <si>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</si>
  <si>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</si>
  <si>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</si>
  <si>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</si>
  <si>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</si>
  <si>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</si>
  <si>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</si>
  <si>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</si>
  <si>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</si>
  <si>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</si>
  <si>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</si>
  <si>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</si>
  <si>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</si>
  <si>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</si>
  <si>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</si>
  <si>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</si>
  <si>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</si>
  <si>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</si>
  <si>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</si>
  <si>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</si>
  <si>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</si>
  <si>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</si>
  <si>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</si>
  <si>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</si>
  <si>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</si>
  <si>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</si>
  <si>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</si>
  <si>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</si>
  <si>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</si>
  <si>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</si>
  <si>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</si>
  <si>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</si>
  <si>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</si>
  <si>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</si>
  <si>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</si>
  <si>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</si>
  <si>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</si>
  <si>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</si>
  <si>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</si>
  <si>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</si>
  <si>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</si>
  <si>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</si>
  <si>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</si>
  <si>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</si>
  <si>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</si>
  <si>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</si>
  <si>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</si>
  <si>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</si>
  <si>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</si>
  <si>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</si>
  <si>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</si>
  <si>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</si>
  <si>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</si>
  <si>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</si>
  <si>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</si>
  <si>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</si>
  <si>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</si>
  <si>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</si>
  <si>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</si>
  <si>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</si>
  <si>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</si>
  <si>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</si>
  <si>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</si>
  <si>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</si>
  <si>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</si>
  <si>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</si>
  <si>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</si>
  <si>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</si>
  <si>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</si>
  <si>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</si>
  <si>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</si>
  <si>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</si>
  <si>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</si>
  <si>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</si>
  <si>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</si>
  <si>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</si>
  <si>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</si>
  <si>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</si>
  <si>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</si>
  <si>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</si>
  <si>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</si>
  <si>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</si>
  <si>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</si>
  <si>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</si>
  <si>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</si>
  <si>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</si>
  <si>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</si>
  <si>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</si>
  <si>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</si>
  <si>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</si>
  <si>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</si>
  <si>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</si>
  <si>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</si>
  <si>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</si>
  <si>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</si>
  <si>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</si>
  <si>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</si>
  <si>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</si>
  <si>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</si>
  <si>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</si>
  <si>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</si>
  <si>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</si>
  <si>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</si>
  <si>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</si>
  <si>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</si>
  <si>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</si>
  <si>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</si>
  <si>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</si>
  <si>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</si>
  <si>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</si>
  <si>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</si>
  <si>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</si>
  <si>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</si>
  <si>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</si>
  <si>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</si>
  <si>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</si>
  <si>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</si>
  <si>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</si>
  <si>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</si>
  <si>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</si>
  <si>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</si>
  <si>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</si>
  <si>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</si>
  <si>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</si>
  <si>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</si>
  <si>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</si>
  <si>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</si>
  <si>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</si>
  <si>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</si>
  <si>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</si>
  <si>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</si>
  <si>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</si>
  <si>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</si>
  <si>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</si>
  <si>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</si>
  <si>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</si>
  <si>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</si>
  <si>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</si>
  <si>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</si>
  <si>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</si>
  <si>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</si>
  <si>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</si>
  <si>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</si>
  <si>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</si>
  <si>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</si>
  <si>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</si>
  <si>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</si>
  <si>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</si>
  <si>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</si>
  <si>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</si>
  <si>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</si>
  <si>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</si>
  <si>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</si>
  <si>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</si>
  <si>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</si>
  <si>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</si>
  <si>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</si>
  <si>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</si>
  <si>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</si>
  <si>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</si>
  <si>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</si>
  <si>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</si>
  <si>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</si>
  <si>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</si>
  <si>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</si>
  <si>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</si>
  <si>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</si>
  <si>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</si>
  <si>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</si>
  <si>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</si>
  <si>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</si>
  <si>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</si>
  <si>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</si>
  <si>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</si>
  <si>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</si>
  <si>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</si>
  <si>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</si>
  <si>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</si>
  <si>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</si>
  <si>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</si>
  <si>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</si>
  <si>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</si>
  <si>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</si>
  <si>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</si>
  <si>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</si>
  <si>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</si>
  <si>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</si>
  <si>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</si>
  <si>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</si>
  <si>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</si>
  <si>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</si>
  <si>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</si>
  <si>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</si>
  <si>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</si>
  <si>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</si>
  <si>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</si>
  <si>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</si>
  <si>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</si>
  <si>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</si>
  <si>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</si>
  <si>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</si>
  <si>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</si>
  <si>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</si>
  <si>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</si>
  <si>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</si>
  <si>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</si>
  <si>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</si>
  <si>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</si>
  <si>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</si>
  <si>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</si>
  <si>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</si>
  <si>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</si>
  <si>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</si>
  <si>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</si>
  <si>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</si>
  <si>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</si>
  <si>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</si>
  <si>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</si>
  <si>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</si>
  <si>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</si>
  <si>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</si>
  <si>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</si>
  <si>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</si>
  <si>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</si>
  <si>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</si>
  <si>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</si>
  <si>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</si>
  <si>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</si>
  <si>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</si>
  <si>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</si>
  <si>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</si>
  <si>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</si>
  <si>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</si>
  <si>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</si>
  <si>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</si>
  <si>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</si>
  <si>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</si>
  <si>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</si>
  <si>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</si>
  <si>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</si>
  <si>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</si>
  <si>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</si>
  <si>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</si>
  <si>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</si>
  <si>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</si>
  <si>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</si>
  <si>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</si>
  <si>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</si>
  <si>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</si>
  <si>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</si>
  <si>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</si>
  <si>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</si>
  <si>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</si>
  <si>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</si>
  <si>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</si>
  <si>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</si>
  <si>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</si>
  <si>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</si>
  <si>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</si>
  <si>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</si>
  <si>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</si>
  <si>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</si>
  <si>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</si>
  <si>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</si>
  <si>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</si>
  <si>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</si>
  <si>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</si>
  <si>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</si>
  <si>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</si>
  <si>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</si>
  <si>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</si>
  <si>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</si>
  <si>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</si>
  <si>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</si>
  <si>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</si>
  <si>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</si>
  <si>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</si>
  <si>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</si>
  <si>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</si>
  <si>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</si>
  <si>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</si>
  <si>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</si>
  <si>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</si>
  <si>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</si>
  <si>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</si>
  <si>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</si>
  <si>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</si>
  <si>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</si>
  <si>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</si>
  <si>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</si>
  <si>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</si>
  <si>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</si>
  <si>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</si>
  <si>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</si>
  <si>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</si>
  <si>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</si>
  <si>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</si>
  <si>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</si>
  <si>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</si>
  <si>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</si>
  <si>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</si>
  <si>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</si>
  <si>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</si>
  <si>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</si>
  <si>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</si>
  <si>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</si>
  <si>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</si>
  <si>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</si>
  <si>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</si>
  <si>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</si>
  <si>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</si>
  <si>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</si>
  <si>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</si>
  <si>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</si>
  <si>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</si>
  <si>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</si>
  <si>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</si>
  <si>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</si>
  <si>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</si>
  <si>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</si>
  <si>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</si>
  <si>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</si>
  <si>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</si>
  <si>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</si>
  <si>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</si>
  <si>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</si>
  <si>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</si>
  <si>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</si>
  <si>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</si>
  <si>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</si>
  <si>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</si>
  <si>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</si>
  <si>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</si>
  <si>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</si>
  <si>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</si>
  <si>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</si>
  <si>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</si>
  <si>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</si>
  <si>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</si>
  <si>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</si>
  <si>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</si>
  <si>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</si>
  <si>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</si>
  <si>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</si>
  <si>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</si>
  <si>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</si>
  <si>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</si>
  <si>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</si>
  <si>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</si>
  <si>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</si>
  <si>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</si>
  <si>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</si>
  <si>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</si>
  <si>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</si>
  <si>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</si>
  <si>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</si>
  <si>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</si>
  <si>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</si>
  <si>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</si>
  <si>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</si>
  <si>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</si>
  <si>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</si>
  <si>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</si>
  <si>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</si>
  <si>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</si>
  <si>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</si>
  <si>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</si>
  <si>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</si>
  <si>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</si>
  <si>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</si>
  <si>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</si>
  <si>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</si>
  <si>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</si>
  <si>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</si>
  <si>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</si>
  <si>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</si>
  <si>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</si>
  <si>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</si>
  <si>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</si>
  <si>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</si>
  <si>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</si>
  <si>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</si>
  <si>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</si>
  <si>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</si>
  <si>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</si>
  <si>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</si>
  <si>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</si>
  <si>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</si>
  <si>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</si>
  <si>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</si>
  <si>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</si>
  <si>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</si>
  <si>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</si>
  <si>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</si>
  <si>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</si>
  <si>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</si>
  <si>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</si>
  <si>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</si>
  <si>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</si>
  <si>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</si>
  <si>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</si>
  <si>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</si>
  <si>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</si>
  <si>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</si>
  <si>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</si>
  <si>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</si>
  <si>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</si>
  <si>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</si>
  <si>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</si>
  <si>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</si>
  <si>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</si>
  <si>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</si>
  <si>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</si>
  <si>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</si>
  <si>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</si>
  <si>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</si>
  <si>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</si>
  <si>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</si>
  <si>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</si>
  <si>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</si>
  <si>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</si>
  <si>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</si>
  <si>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</si>
  <si>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</si>
  <si>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</si>
  <si>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</si>
  <si>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</si>
  <si>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</si>
  <si>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</si>
  <si>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</si>
  <si>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</si>
  <si>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</si>
  <si>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</si>
  <si>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</si>
  <si>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</si>
  <si>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</si>
  <si>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</si>
  <si>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</si>
  <si>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</si>
  <si>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</si>
  <si>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</si>
  <si>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</si>
  <si>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</si>
  <si>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</si>
  <si>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</si>
  <si>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</si>
  <si>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</si>
  <si>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</si>
  <si>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</si>
  <si>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</si>
  <si>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</si>
  <si>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</si>
  <si>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</si>
  <si>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</si>
  <si>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</si>
  <si>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</si>
  <si>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</si>
  <si>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</si>
  <si>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</si>
  <si>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</si>
  <si>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</si>
  <si>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</si>
  <si>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</si>
  <si>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</si>
  <si>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</si>
  <si>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</si>
  <si>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</si>
  <si>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</si>
  <si>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</si>
  <si>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</si>
  <si>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</si>
  <si>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</si>
  <si>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</si>
  <si>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</si>
  <si>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</si>
  <si>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</si>
  <si>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</si>
  <si>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</si>
  <si>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</si>
  <si>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</si>
  <si>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</si>
  <si>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</si>
  <si>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</si>
  <si>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</si>
  <si>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</si>
  <si>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</si>
  <si>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</si>
  <si>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</si>
  <si>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</si>
  <si>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</si>
  <si>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</si>
  <si>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</si>
  <si>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</si>
  <si>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</si>
  <si>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</si>
  <si>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</si>
  <si>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</si>
  <si>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</si>
  <si>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</si>
  <si>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</si>
  <si>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</si>
  <si>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</si>
  <si>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</si>
  <si>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</si>
  <si>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</si>
  <si>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</si>
  <si>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</si>
  <si>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</si>
  <si>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</si>
  <si>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</si>
  <si>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</si>
  <si>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</si>
  <si>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</si>
  <si>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</si>
  <si>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</si>
  <si>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</si>
  <si>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</si>
  <si>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</si>
  <si>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</si>
  <si>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</si>
  <si>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</si>
  <si>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</si>
  <si>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</si>
  <si>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</si>
  <si>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</si>
  <si>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</si>
  <si>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</si>
  <si>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</si>
  <si>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</si>
  <si>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</si>
  <si>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</si>
  <si>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</si>
  <si>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</si>
  <si>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</si>
  <si>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</si>
  <si>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</si>
  <si>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</si>
  <si>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</si>
  <si>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</si>
  <si>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</si>
  <si>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</si>
  <si>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</si>
  <si>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</si>
  <si>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</si>
  <si>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</si>
  <si>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</si>
  <si>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</si>
  <si>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</si>
  <si>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</si>
  <si>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</si>
  <si>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</si>
  <si>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</si>
  <si>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</si>
  <si>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</si>
  <si>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</si>
  <si>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</si>
  <si>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</si>
  <si>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</si>
  <si>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</si>
  <si>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</si>
  <si>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</si>
  <si>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</si>
  <si>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</si>
  <si>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</si>
  <si>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</si>
  <si>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</si>
  <si>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</si>
  <si>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</si>
  <si>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</si>
  <si>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</si>
  <si>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</si>
  <si>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</si>
  <si>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</si>
  <si>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</si>
  <si>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</si>
  <si>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</si>
  <si>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</si>
  <si>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</si>
  <si>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</si>
  <si>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</si>
  <si>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</si>
  <si>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</si>
  <si>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</si>
  <si>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</si>
  <si>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</si>
  <si>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</si>
  <si>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</si>
  <si>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</si>
  <si>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</si>
  <si>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</si>
  <si>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</si>
  <si>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</si>
  <si>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</si>
  <si>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</si>
  <si>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</si>
  <si>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</si>
  <si>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</si>
  <si>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</si>
  <si>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</si>
  <si>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</si>
  <si>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</si>
  <si>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</si>
  <si>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</si>
  <si>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</si>
  <si>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</si>
  <si>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</si>
  <si>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</si>
  <si>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</si>
  <si>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</si>
  <si>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</si>
  <si>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</si>
  <si>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</si>
  <si>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</si>
  <si>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</si>
  <si>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</si>
  <si>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</si>
  <si>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</si>
  <si>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</si>
  <si>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</si>
  <si>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</si>
  <si>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</si>
  <si>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</si>
  <si>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</si>
  <si>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</si>
  <si>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</si>
  <si>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</si>
  <si>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</si>
  <si>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</si>
  <si>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</si>
  <si>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</si>
  <si>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</si>
  <si>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</si>
  <si>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</si>
  <si>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</si>
  <si>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</si>
  <si>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</si>
  <si>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</si>
  <si>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</si>
  <si>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</si>
  <si>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</si>
  <si>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</si>
  <si>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</si>
  <si>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</si>
  <si>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</si>
  <si>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</si>
  <si>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</si>
  <si>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</si>
  <si>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</si>
  <si>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</si>
  <si>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</si>
  <si>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</si>
  <si>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</si>
  <si>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</si>
  <si>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</si>
  <si>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</si>
  <si>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</si>
  <si>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</si>
  <si>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</si>
  <si>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</si>
  <si>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</si>
  <si>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</si>
  <si>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</si>
  <si>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</si>
  <si>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</si>
  <si>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</si>
  <si>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</si>
  <si>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</si>
  <si>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</si>
  <si>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</si>
  <si>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</si>
  <si>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</si>
  <si>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</si>
  <si>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</si>
  <si>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</si>
  <si>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</si>
  <si>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</si>
  <si>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</si>
  <si>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</si>
  <si>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</si>
  <si>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</si>
  <si>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</si>
  <si>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</si>
  <si>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</si>
  <si>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</si>
  <si>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</si>
  <si>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</si>
  <si>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</si>
  <si>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</si>
  <si>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</si>
  <si>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</si>
  <si>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</si>
  <si>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</si>
  <si>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</si>
  <si>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</si>
  <si>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</si>
  <si>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</si>
  <si>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</si>
  <si>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</si>
  <si>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</si>
  <si>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</si>
  <si>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</si>
  <si>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</si>
  <si>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</si>
  <si>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</si>
  <si>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</si>
  <si>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</si>
  <si>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</si>
  <si>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</si>
  <si>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</si>
  <si>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</si>
  <si>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</si>
  <si>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</si>
  <si>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</si>
  <si>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</si>
  <si>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</si>
  <si>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</si>
  <si>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</si>
  <si>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</si>
  <si>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</si>
  <si>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</si>
  <si>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</si>
  <si>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</si>
  <si>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</si>
  <si>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</si>
  <si>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</si>
  <si>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</si>
  <si>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</si>
  <si>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</si>
  <si>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</si>
  <si>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</si>
  <si>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</si>
  <si>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</si>
  <si>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</si>
  <si>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</si>
  <si>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</si>
  <si>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</si>
  <si>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</si>
  <si>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</si>
  <si>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</si>
  <si>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</si>
  <si>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</si>
  <si>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</si>
  <si>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</si>
  <si>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</si>
  <si>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</si>
  <si>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</si>
  <si>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</si>
  <si>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</si>
  <si>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</si>
  <si>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</si>
  <si>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</si>
  <si>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</si>
  <si>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</si>
  <si>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</si>
  <si>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</si>
  <si>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</si>
  <si>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</si>
  <si>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</si>
  <si>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</si>
  <si>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</si>
  <si>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</si>
  <si>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</si>
  <si>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</si>
  <si>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</si>
  <si>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</si>
  <si>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</si>
  <si>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</si>
  <si>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</si>
  <si>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</si>
  <si>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</si>
  <si>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</si>
  <si>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</si>
  <si>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</si>
  <si>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</si>
  <si>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</si>
  <si>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</si>
  <si>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</si>
  <si>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</si>
  <si>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</si>
  <si>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</si>
  <si>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</si>
  <si>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</si>
  <si>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</si>
  <si>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</si>
  <si>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</si>
  <si>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</si>
  <si>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</si>
  <si>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</si>
  <si>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</si>
  <si>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</si>
  <si>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</si>
  <si>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</si>
  <si>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</si>
  <si>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</si>
  <si>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</si>
  <si>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</si>
  <si>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</si>
  <si>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</si>
  <si>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</si>
  <si>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</si>
  <si>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</si>
  <si>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</si>
  <si>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</si>
  <si>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</si>
  <si>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</si>
  <si>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</si>
  <si>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</si>
  <si>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</si>
  <si>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</si>
  <si>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</si>
  <si>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</si>
  <si>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</si>
  <si>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</si>
  <si>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</si>
  <si>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</si>
  <si>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</si>
  <si>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</si>
  <si>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</si>
  <si>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</si>
  <si>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</si>
  <si>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</si>
  <si>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</si>
  <si>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</si>
  <si>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</si>
  <si>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</si>
  <si>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</si>
  <si>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</si>
  <si>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</si>
  <si>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</si>
  <si>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</si>
  <si>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</si>
  <si>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</si>
  <si>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</si>
  <si>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</si>
  <si>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</si>
  <si>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</si>
  <si>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</si>
  <si>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</si>
  <si>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</si>
  <si>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</si>
  <si>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</si>
  <si>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</si>
  <si>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</si>
  <si>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</si>
  <si>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</si>
  <si>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</si>
  <si>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</si>
  <si>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</si>
  <si>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</si>
  <si>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</si>
  <si>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</si>
  <si>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</si>
  <si>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</si>
  <si>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</si>
  <si>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</si>
  <si>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</si>
  <si>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</si>
  <si>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</si>
  <si>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</si>
  <si>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</si>
  <si>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</si>
  <si>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</si>
  <si>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</si>
  <si>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</si>
  <si>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</si>
  <si>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</si>
  <si>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</si>
  <si>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</si>
  <si>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</si>
  <si>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</si>
  <si>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</si>
  <si>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</si>
  <si>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</si>
  <si>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</si>
  <si>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</si>
  <si>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</si>
  <si>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</si>
  <si>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</si>
  <si>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</si>
  <si>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</si>
  <si>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</si>
  <si>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</si>
  <si>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</si>
  <si>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</si>
  <si>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</si>
  <si>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</si>
  <si>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</si>
  <si>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</si>
  <si>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</si>
  <si>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</si>
  <si>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</si>
  <si>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</si>
  <si>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</si>
  <si>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</si>
  <si>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</si>
  <si>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</si>
  <si>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</si>
  <si>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</si>
  <si>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</si>
  <si>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</si>
  <si>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</si>
  <si>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</si>
  <si>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</si>
  <si>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</si>
  <si>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</si>
  <si>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</si>
  <si>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</si>
  <si>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</si>
  <si>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</si>
  <si>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</si>
  <si>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</si>
  <si>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</si>
  <si>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</si>
  <si>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</si>
  <si>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</si>
  <si>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</si>
  <si>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</si>
  <si>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</si>
  <si>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</si>
  <si>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</si>
  <si>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</si>
  <si>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</si>
  <si>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</si>
  <si>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</si>
  <si>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</si>
  <si>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</si>
  <si>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</si>
  <si>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</si>
  <si>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</si>
  <si>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</si>
  <si>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</si>
  <si>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</si>
  <si>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</si>
  <si>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</si>
  <si>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</si>
  <si>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</si>
  <si>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</si>
  <si>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</si>
  <si>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</si>
  <si>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</si>
  <si>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</si>
  <si>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</si>
  <si>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</si>
  <si>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</si>
  <si>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</si>
  <si>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</si>
  <si>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</si>
  <si>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</si>
  <si>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</si>
  <si>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</si>
  <si>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</si>
  <si>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</si>
  <si>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</si>
  <si>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</si>
  <si>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</si>
  <si>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</si>
  <si>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</si>
  <si>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</si>
  <si>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</si>
  <si>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</si>
  <si>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</si>
  <si>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</si>
  <si>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</si>
  <si>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</si>
  <si>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</si>
  <si>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</si>
  <si>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</si>
  <si>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</si>
  <si>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</si>
  <si>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</si>
  <si>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</si>
  <si>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</si>
  <si>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</si>
  <si>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</si>
  <si>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</si>
  <si>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</si>
  <si>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</si>
  <si>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</si>
  <si>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</si>
  <si>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</si>
  <si>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</si>
  <si>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</si>
  <si>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</si>
  <si>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</si>
  <si>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</si>
  <si>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</si>
  <si>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</si>
  <si>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</si>
  <si>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</si>
  <si>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</si>
  <si>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</si>
  <si>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</si>
  <si>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</si>
  <si>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</si>
  <si>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</si>
  <si>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</si>
  <si>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</si>
  <si>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</si>
  <si>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</si>
  <si>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</si>
  <si>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</si>
  <si>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</si>
  <si>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</si>
  <si>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</si>
  <si>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</si>
  <si>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</si>
  <si>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</si>
  <si>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</si>
  <si>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</si>
  <si>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</si>
  <si>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</si>
  <si>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</si>
  <si>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</si>
  <si>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</si>
  <si>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</si>
  <si>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</si>
  <si>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</si>
  <si>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</si>
  <si>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</si>
  <si>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</si>
  <si>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</si>
  <si>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</si>
  <si>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</si>
  <si>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</si>
  <si>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</si>
  <si>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</si>
  <si>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</si>
  <si>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</si>
  <si>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</si>
  <si>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</si>
  <si>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</si>
  <si>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</si>
  <si>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</si>
  <si>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</si>
  <si>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</si>
  <si>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</si>
  <si>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</si>
  <si>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</si>
  <si>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</si>
  <si>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</si>
  <si>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</si>
  <si>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</si>
  <si>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</si>
  <si>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</si>
  <si>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</si>
  <si>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</si>
  <si>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</si>
  <si>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</si>
  <si>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</si>
  <si>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</si>
  <si>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</si>
  <si>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</si>
  <si>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</si>
  <si>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</si>
  <si>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</si>
  <si>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</si>
  <si>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</si>
  <si>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</si>
  <si>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</si>
  <si>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</si>
  <si>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</si>
  <si>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</si>
  <si>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</si>
  <si>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</si>
  <si>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</si>
  <si>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</si>
  <si>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</si>
  <si>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</si>
  <si>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</si>
  <si>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</si>
  <si>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</si>
  <si>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</si>
  <si>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</si>
  <si>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</si>
  <si>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</si>
  <si>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</si>
  <si>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</si>
  <si>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</si>
  <si>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</si>
  <si>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</si>
  <si>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</si>
  <si>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</si>
  <si>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</si>
  <si>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</si>
  <si>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</si>
  <si>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</si>
  <si>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</si>
  <si>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</si>
  <si>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</si>
  <si>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</si>
  <si>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</si>
  <si>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</si>
  <si>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</si>
  <si>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</si>
  <si>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</si>
  <si>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</si>
  <si>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</si>
  <si>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</si>
  <si>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</si>
  <si>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</si>
  <si>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</si>
  <si>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</si>
  <si>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</si>
  <si>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</si>
  <si>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</si>
  <si>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</si>
  <si>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</si>
  <si>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</si>
  <si>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</si>
  <si>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</si>
  <si>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</si>
  <si>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</si>
  <si>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</si>
  <si>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</si>
  <si>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</si>
  <si>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</si>
  <si>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</si>
  <si>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</si>
  <si>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</si>
  <si>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</si>
  <si>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</si>
  <si>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</si>
  <si>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</si>
  <si>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</si>
  <si>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</si>
  <si>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</si>
  <si>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</si>
  <si>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</si>
  <si>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</si>
  <si>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</si>
  <si>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</si>
  <si>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</si>
  <si>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</si>
  <si>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</si>
  <si>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</si>
  <si>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</si>
  <si>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</si>
  <si>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</si>
  <si>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</si>
  <si>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</si>
  <si>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</si>
  <si>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</si>
  <si>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</si>
  <si>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</si>
  <si>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</si>
  <si>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</si>
  <si>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</si>
  <si>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</si>
  <si>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</si>
  <si>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</si>
  <si>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</si>
  <si>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</si>
  <si>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</si>
  <si>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</si>
  <si>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</si>
  <si>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</si>
  <si>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</si>
  <si>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</si>
  <si>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</si>
  <si>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</si>
  <si>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</si>
  <si>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</si>
  <si>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</si>
  <si>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</si>
  <si>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</si>
  <si>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</si>
  <si>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</si>
  <si>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</si>
  <si>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</si>
  <si>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</si>
  <si>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</si>
  <si>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</si>
  <si>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</si>
  <si>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</si>
  <si>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</si>
  <si>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</si>
  <si>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</si>
  <si>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</si>
  <si>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</si>
  <si>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</si>
  <si>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</si>
  <si>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</si>
  <si>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</si>
  <si>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</si>
  <si>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</si>
  <si>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</si>
  <si>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</si>
  <si>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</si>
  <si>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</si>
  <si>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</si>
  <si>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</si>
  <si>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</si>
  <si>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</si>
  <si>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</si>
  <si>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</si>
  <si>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</si>
  <si>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</si>
  <si>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</si>
  <si>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</si>
  <si>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</si>
  <si>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</si>
  <si>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</si>
  <si>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</si>
  <si>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</si>
  <si>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</si>
  <si>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</si>
  <si>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</si>
  <si>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</si>
  <si>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</si>
  <si>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</si>
  <si>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</si>
  <si>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</si>
  <si>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</si>
  <si>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</si>
  <si>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</si>
  <si>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</si>
  <si>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</si>
  <si>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</si>
  <si>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</si>
  <si>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</si>
  <si>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</si>
  <si>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</si>
  <si>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</si>
  <si>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</si>
  <si>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</si>
  <si>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</si>
  <si>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</si>
  <si>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</si>
  <si>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</si>
  <si>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</si>
  <si>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</si>
  <si>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</si>
  <si>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</si>
  <si>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</si>
  <si>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</si>
  <si>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</si>
  <si>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</si>
  <si>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</si>
  <si>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</si>
  <si>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</si>
  <si>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</si>
  <si>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</si>
  <si>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</si>
  <si>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</si>
  <si>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</si>
  <si>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</si>
  <si>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</si>
  <si>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</si>
  <si>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</si>
  <si>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</si>
  <si>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</si>
  <si>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</si>
  <si>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</si>
  <si>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</si>
  <si>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</si>
  <si>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</si>
  <si>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</si>
  <si>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</si>
  <si>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</si>
  <si>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</si>
  <si>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</si>
  <si>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</si>
  <si>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</si>
  <si>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</si>
  <si>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</si>
  <si>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</si>
  <si>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</si>
  <si>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</si>
  <si>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</si>
  <si>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</si>
  <si>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</si>
  <si>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</si>
  <si>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</si>
  <si>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</si>
  <si>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</si>
  <si>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</si>
  <si>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</si>
  <si>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</si>
  <si>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</si>
  <si>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</si>
  <si>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</si>
  <si>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</si>
  <si>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</si>
  <si>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</si>
  <si>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</si>
  <si>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</si>
  <si>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</si>
  <si>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</si>
  <si>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</si>
  <si>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</si>
  <si>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</si>
  <si>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</si>
  <si>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</si>
  <si>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</si>
  <si>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</si>
  <si>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</si>
  <si>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</si>
  <si>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</si>
  <si>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</si>
  <si>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</si>
  <si>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</si>
  <si>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</si>
  <si>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</si>
  <si>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</si>
  <si>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</si>
  <si>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</si>
  <si>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</si>
  <si>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</si>
  <si>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</si>
  <si>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</si>
  <si>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</si>
  <si>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</si>
  <si>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</si>
  <si>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</si>
  <si>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</si>
  <si>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</si>
  <si>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</si>
  <si>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</si>
  <si>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</si>
  <si>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</si>
  <si>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</si>
  <si>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</si>
  <si>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</si>
  <si>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</si>
  <si>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</si>
  <si>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</si>
  <si>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</si>
  <si>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</si>
  <si>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</si>
  <si>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</si>
  <si>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</si>
  <si>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</si>
  <si>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</si>
  <si>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</si>
  <si>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</si>
  <si>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</si>
  <si>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</si>
  <si>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</si>
  <si>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</si>
  <si>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</si>
  <si>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</si>
  <si>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</si>
  <si>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</si>
  <si>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</si>
  <si>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</si>
  <si>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</si>
  <si>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</si>
  <si>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</si>
  <si>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</si>
  <si>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</si>
  <si>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</si>
  <si>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</si>
  <si>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</si>
  <si>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</si>
  <si>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</si>
  <si>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</si>
  <si>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</si>
  <si>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</si>
  <si>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</si>
  <si>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</si>
  <si>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</si>
  <si>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</si>
  <si>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</si>
  <si>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</si>
  <si>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</si>
  <si>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</si>
  <si>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</si>
  <si>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</si>
  <si>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</si>
  <si>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</si>
  <si>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</si>
  <si>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</si>
  <si>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</si>
  <si>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</si>
  <si>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</si>
  <si>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</si>
  <si>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</si>
  <si>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</si>
  <si>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</si>
  <si>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</si>
  <si>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</si>
  <si>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</si>
  <si>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</si>
  <si>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</si>
  <si>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</si>
  <si>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</si>
  <si>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</si>
  <si>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</si>
  <si>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</si>
  <si>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</si>
  <si>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</si>
  <si>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</si>
  <si>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</si>
  <si>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</si>
  <si>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</si>
  <si>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</si>
  <si>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</si>
  <si>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</si>
  <si>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</si>
  <si>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</si>
  <si>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</si>
  <si>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</si>
  <si>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</si>
  <si>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</si>
  <si>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</si>
  <si>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</si>
  <si>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</si>
  <si>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</si>
  <si>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</si>
  <si>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</si>
  <si>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</si>
  <si>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</si>
  <si>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</si>
  <si>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</si>
  <si>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</si>
  <si>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</si>
  <si>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</si>
  <si>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</si>
  <si>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</si>
  <si>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</si>
  <si>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</si>
  <si>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</si>
  <si>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</si>
  <si>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</si>
  <si>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</si>
  <si>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</si>
  <si>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</si>
  <si>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</si>
  <si>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</si>
  <si>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</si>
  <si>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</si>
  <si>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</si>
  <si>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</si>
  <si>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</si>
  <si>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</si>
  <si>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</si>
  <si>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</si>
  <si>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</si>
  <si>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</si>
  <si>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</si>
  <si>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</si>
  <si>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</si>
  <si>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</si>
  <si>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</si>
  <si>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</si>
  <si>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</si>
  <si>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</si>
  <si>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</si>
  <si>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</si>
  <si>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</si>
  <si>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</si>
  <si>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</si>
  <si>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</si>
  <si>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</si>
  <si>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</si>
  <si>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</si>
  <si>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</si>
  <si>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</si>
  <si>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</si>
  <si>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</si>
  <si>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</si>
  <si>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</si>
  <si>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</si>
  <si>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</si>
  <si>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</si>
  <si>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</si>
  <si>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</si>
  <si>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</si>
  <si>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</si>
  <si>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</si>
  <si>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</si>
  <si>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</si>
  <si>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</si>
  <si>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</si>
  <si>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</si>
  <si>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</si>
  <si>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</si>
  <si>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</si>
  <si>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</si>
  <si>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</si>
  <si>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</si>
  <si>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</si>
  <si>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</si>
  <si>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</si>
  <si>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</si>
  <si>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</si>
  <si>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</si>
  <si>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</si>
  <si>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</si>
  <si>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</si>
  <si>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</si>
  <si>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</si>
  <si>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</si>
  <si>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</si>
  <si>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</si>
  <si>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</si>
  <si>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</si>
  <si>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</si>
  <si>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</si>
  <si>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</si>
  <si>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</si>
  <si>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</si>
  <si>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</si>
  <si>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</si>
  <si>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</si>
  <si>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</si>
  <si>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</si>
  <si>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</si>
  <si>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</si>
  <si>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</si>
  <si>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</si>
  <si>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</si>
  <si>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</si>
  <si>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</si>
  <si>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</si>
  <si>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</si>
  <si>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</si>
  <si>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</si>
  <si>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</si>
  <si>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</si>
  <si>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</si>
  <si>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</si>
  <si>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</si>
  <si>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</si>
  <si>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</si>
  <si>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</si>
  <si>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</si>
  <si>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</si>
  <si>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</si>
  <si>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</si>
  <si>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</si>
  <si>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</si>
  <si>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</si>
  <si>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</si>
  <si>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</si>
  <si>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</si>
  <si>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</si>
  <si>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</si>
  <si>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</si>
  <si>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</si>
  <si>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</si>
  <si>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</si>
  <si>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</si>
  <si>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</si>
  <si>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</si>
  <si>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</si>
  <si>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</si>
  <si>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</si>
  <si>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</si>
  <si>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</si>
  <si>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</si>
  <si>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</si>
  <si>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</si>
  <si>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</si>
  <si>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</si>
  <si>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</si>
  <si>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</si>
  <si>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</si>
  <si>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</si>
  <si>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</si>
  <si>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</si>
  <si>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</si>
  <si>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</si>
  <si>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</si>
  <si>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</si>
  <si>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</si>
  <si>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</si>
  <si>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</si>
  <si>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</si>
  <si>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</si>
  <si>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</si>
  <si>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</si>
  <si>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</si>
  <si>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</si>
  <si>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</si>
  <si>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</si>
  <si>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</si>
  <si>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</si>
  <si>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</si>
  <si>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</si>
  <si>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</si>
  <si>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</si>
  <si>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</si>
  <si>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</si>
  <si>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</si>
  <si>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</si>
  <si>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</si>
  <si>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</si>
  <si>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</si>
  <si>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</si>
  <si>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</si>
  <si>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</si>
  <si>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</si>
  <si>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</si>
  <si>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</si>
  <si>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</si>
  <si>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</si>
  <si>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</si>
  <si>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</si>
  <si>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</si>
  <si>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</si>
  <si>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</si>
  <si>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</si>
  <si>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</si>
  <si>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</si>
  <si>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</si>
  <si>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</si>
  <si>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</si>
  <si>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</si>
  <si>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</si>
  <si>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</si>
  <si>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</si>
  <si>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</si>
  <si>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</si>
  <si>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</si>
  <si>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</si>
  <si>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</si>
  <si>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</si>
  <si>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</si>
  <si>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</si>
  <si>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</si>
  <si>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</si>
  <si>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</si>
  <si>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</si>
  <si>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</si>
  <si>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</si>
  <si>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</si>
  <si>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</si>
  <si>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</si>
  <si>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</si>
  <si>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</si>
  <si>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</si>
  <si>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</si>
  <si>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</si>
  <si>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</si>
  <si>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</si>
  <si>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</si>
  <si>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</si>
  <si>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</si>
  <si>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</si>
  <si>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</si>
  <si>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</si>
  <si>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</si>
  <si>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</si>
  <si>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</si>
  <si>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</si>
  <si>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</si>
  <si>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</si>
  <si>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</si>
  <si>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</si>
  <si>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</si>
  <si>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</si>
  <si>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</si>
  <si>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</si>
  <si>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</si>
  <si>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</si>
  <si>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</si>
  <si>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</si>
  <si>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</si>
  <si>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</si>
  <si>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</si>
  <si>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</si>
  <si>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</si>
  <si>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</si>
  <si>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</si>
  <si>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</si>
  <si>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</si>
  <si>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</si>
  <si>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</si>
  <si>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</si>
  <si>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</si>
  <si>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</si>
  <si>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</si>
  <si>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</si>
  <si>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</si>
  <si>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</si>
  <si>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</si>
  <si>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</si>
  <si>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</si>
  <si>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</si>
  <si>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</si>
  <si>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</si>
  <si>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</si>
  <si>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</si>
  <si>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</si>
  <si>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</si>
  <si>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</si>
  <si>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</si>
  <si>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</si>
  <si>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</si>
  <si>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</si>
  <si>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</si>
  <si>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</si>
  <si>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</si>
  <si>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</si>
  <si>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</si>
  <si>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</si>
  <si>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</si>
  <si>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</si>
  <si>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</si>
  <si>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</si>
  <si>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</si>
  <si>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</si>
  <si>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</si>
  <si>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</si>
  <si>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</si>
  <si>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</si>
  <si>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</si>
  <si>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</si>
  <si>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</si>
  <si>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</si>
  <si>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</si>
  <si>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</si>
  <si>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</si>
  <si>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</si>
  <si>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</si>
  <si>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</si>
  <si>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</si>
  <si>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</si>
  <si>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</si>
  <si>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</si>
  <si>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</si>
  <si>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</si>
  <si>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</si>
  <si>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</si>
  <si>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</si>
  <si>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</si>
  <si>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</si>
  <si>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</si>
  <si>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</si>
  <si>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</si>
  <si>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</si>
  <si>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</si>
  <si>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</si>
  <si>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</si>
  <si>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</si>
  <si>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</si>
  <si>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</si>
  <si>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</si>
  <si>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</si>
  <si>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</si>
  <si>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</si>
  <si>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</si>
  <si>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</si>
  <si>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</si>
  <si>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</si>
  <si>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</si>
  <si>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</si>
  <si>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</si>
  <si>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</si>
  <si>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</si>
  <si>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</si>
  <si>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</si>
  <si>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</si>
  <si>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</si>
  <si>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</si>
  <si>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</si>
  <si>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</si>
  <si>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</si>
  <si>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</si>
  <si>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</si>
  <si>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</si>
  <si>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</si>
  <si>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</si>
  <si>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</si>
  <si>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</si>
  <si>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</si>
  <si>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</si>
  <si>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</si>
  <si>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</si>
  <si>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</si>
  <si>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</si>
  <si>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</si>
  <si>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</si>
  <si>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</si>
  <si>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</si>
  <si>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</si>
  <si>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</si>
  <si>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</si>
  <si>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</si>
  <si>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</si>
  <si>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</si>
  <si>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</si>
  <si>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</si>
  <si>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</si>
  <si>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</si>
  <si>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</si>
  <si>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</si>
  <si>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</si>
  <si>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</si>
  <si>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</si>
  <si>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</si>
  <si>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</si>
  <si>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</si>
  <si>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</si>
  <si>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</si>
  <si>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</si>
  <si>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</si>
  <si>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</si>
  <si>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</si>
  <si>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</si>
  <si>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</si>
  <si>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</si>
  <si>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</si>
  <si>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</si>
  <si>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</si>
  <si>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</si>
  <si>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</si>
  <si>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</si>
  <si>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</si>
  <si>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</si>
  <si>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</si>
  <si>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</si>
  <si>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</si>
  <si>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</si>
  <si>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</si>
  <si>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</si>
  <si>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</si>
  <si>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</si>
  <si>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</si>
  <si>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</si>
  <si>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</si>
  <si>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</si>
  <si>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</si>
  <si>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</si>
  <si>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</si>
  <si>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</si>
  <si>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</si>
  <si>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</si>
  <si>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</si>
  <si>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</si>
  <si>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</si>
  <si>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</si>
  <si>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</si>
  <si>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</si>
  <si>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</si>
  <si>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</si>
  <si>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</si>
  <si>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</si>
  <si>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</si>
  <si>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</si>
  <si>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</si>
  <si>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</si>
  <si>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</si>
  <si>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</si>
  <si>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</si>
  <si>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</si>
  <si>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</si>
  <si>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</si>
  <si>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</si>
  <si>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</si>
  <si>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</si>
  <si>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</si>
  <si>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</si>
  <si>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</si>
  <si>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</si>
  <si>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</si>
  <si>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</si>
  <si>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</si>
  <si>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</si>
  <si>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</si>
  <si>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</si>
  <si>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</si>
  <si>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</si>
  <si>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</si>
  <si>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</si>
  <si>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</si>
  <si>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</si>
  <si>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</si>
  <si>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</si>
  <si>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</si>
  <si>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</si>
  <si>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</si>
  <si>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</si>
  <si>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</si>
  <si>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</si>
  <si>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</si>
  <si>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</si>
  <si>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</si>
  <si>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</si>
  <si>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</si>
  <si>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</si>
  <si>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</si>
  <si>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</si>
  <si>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</si>
  <si>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</si>
  <si>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</si>
  <si>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</si>
  <si>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</si>
  <si>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</si>
  <si>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</si>
  <si>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</si>
  <si>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</si>
  <si>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</si>
  <si>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</si>
  <si>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</si>
  <si>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</si>
  <si>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</si>
  <si>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</si>
  <si>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</si>
  <si>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</si>
  <si>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</si>
  <si>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</si>
  <si>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</si>
  <si>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</si>
  <si>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</si>
  <si>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</si>
  <si>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</si>
  <si>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</si>
  <si>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</si>
  <si>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</si>
  <si>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</si>
  <si>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</si>
  <si>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</si>
  <si>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</si>
  <si>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</si>
  <si>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</si>
  <si>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</si>
  <si>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</si>
  <si>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</si>
  <si>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</si>
  <si>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</si>
  <si>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</si>
  <si>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</si>
  <si>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</si>
  <si>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</si>
  <si>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</si>
  <si>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</si>
  <si>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</si>
  <si>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</si>
  <si>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</si>
  <si>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</si>
  <si>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</si>
  <si>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</si>
  <si>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</si>
  <si>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</si>
  <si>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</si>
  <si>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</si>
  <si>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</si>
  <si>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</si>
  <si>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</si>
  <si>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</si>
  <si>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</si>
  <si>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</si>
  <si>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</si>
  <si>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</si>
  <si>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</si>
  <si>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</si>
  <si>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</si>
  <si>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</si>
  <si>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</si>
  <si>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</si>
  <si>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</si>
  <si>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</si>
  <si>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</si>
  <si>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</si>
  <si>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</si>
  <si>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</si>
  <si>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</si>
  <si>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</si>
  <si>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</si>
  <si>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</si>
  <si>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</si>
  <si>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</si>
  <si>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</si>
  <si>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</si>
  <si>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</si>
  <si>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</si>
  <si>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</si>
  <si>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</si>
  <si>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</si>
  <si>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</si>
  <si>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</si>
  <si>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</si>
  <si>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</si>
  <si>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</si>
  <si>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</si>
  <si>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</si>
  <si>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</si>
  <si>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</si>
  <si>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</si>
  <si>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</si>
  <si>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</si>
  <si>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</si>
  <si>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</si>
  <si>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</si>
  <si>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</si>
  <si>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</si>
  <si>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</si>
  <si>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</si>
  <si>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</si>
  <si>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</si>
  <si>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</si>
  <si>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</si>
  <si>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</si>
  <si>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</si>
  <si>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</si>
  <si>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</si>
  <si>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</si>
  <si>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</si>
  <si>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</si>
  <si>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</si>
  <si>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</si>
  <si>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</si>
  <si>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</si>
  <si>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</si>
  <si>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</si>
  <si>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</si>
  <si>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</si>
  <si>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</si>
  <si>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</si>
  <si>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</si>
  <si>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</si>
  <si>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</si>
  <si>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</si>
  <si>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</si>
  <si>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</si>
  <si>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</si>
  <si>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</si>
  <si>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</si>
  <si>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</si>
  <si>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</si>
  <si>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</si>
  <si>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</si>
  <si>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</si>
  <si>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</si>
  <si>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</si>
  <si>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</si>
  <si>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</si>
  <si>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</si>
  <si>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</si>
  <si>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</si>
  <si>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</si>
  <si>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</si>
  <si>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</si>
  <si>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</si>
  <si>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</si>
  <si>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</si>
  <si>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</si>
  <si>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</si>
  <si>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</si>
  <si>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</si>
  <si>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</si>
  <si>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</si>
  <si>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</si>
  <si>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</si>
  <si>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</si>
  <si>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</si>
  <si>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</si>
  <si>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</si>
  <si>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</si>
  <si>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</si>
  <si>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</si>
  <si>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</si>
  <si>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</si>
  <si>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</si>
  <si>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</si>
  <si>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</si>
  <si>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</si>
  <si>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</si>
  <si>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</si>
  <si>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</si>
  <si>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</si>
  <si>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</si>
  <si>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</si>
  <si>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</si>
  <si>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</si>
  <si>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</si>
  <si>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</si>
  <si>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</si>
  <si>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</si>
  <si>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</si>
  <si>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</si>
  <si>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</si>
  <si>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</si>
  <si>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</si>
  <si>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</si>
  <si>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</si>
  <si>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</si>
  <si>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</si>
  <si>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</si>
  <si>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</si>
  <si>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</si>
  <si>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</si>
  <si>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</si>
  <si>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</si>
  <si>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</si>
  <si>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</si>
  <si>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</si>
  <si>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</si>
  <si>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</si>
  <si>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</si>
  <si>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</si>
  <si>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</si>
  <si>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</si>
  <si>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</si>
  <si>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</si>
  <si>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</si>
  <si>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</si>
  <si>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</si>
  <si>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</si>
  <si>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</si>
  <si>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</si>
  <si>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</si>
  <si>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</si>
  <si>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</si>
  <si>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</si>
  <si>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</si>
  <si>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</si>
  <si>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</si>
  <si>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</si>
  <si>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</si>
  <si>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</si>
  <si>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</si>
  <si>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</si>
  <si>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</si>
  <si>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</si>
  <si>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</si>
  <si>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</si>
  <si>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</si>
  <si>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</si>
  <si>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</si>
  <si>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</si>
  <si>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</si>
  <si>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</si>
  <si>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</si>
  <si>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</si>
  <si>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</si>
  <si>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</si>
  <si>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</si>
  <si>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</si>
  <si>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</si>
  <si>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</si>
  <si>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</si>
  <si>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</si>
  <si>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</si>
  <si>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</si>
  <si>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</si>
  <si>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</si>
  <si>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</si>
  <si>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</si>
  <si>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</si>
  <si>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</si>
  <si>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</si>
  <si>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</si>
  <si>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</si>
  <si>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</si>
  <si>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</si>
  <si>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</si>
  <si>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</si>
  <si>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</si>
  <si>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</si>
  <si>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</si>
  <si>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</si>
  <si>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</si>
  <si>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</si>
  <si>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</si>
  <si>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</si>
  <si>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</si>
  <si>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</si>
  <si>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</si>
  <si>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</si>
  <si>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</si>
  <si>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</si>
  <si>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</si>
  <si>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</si>
  <si>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</si>
  <si>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</si>
  <si>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</si>
  <si>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</si>
  <si>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</si>
  <si>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</si>
  <si>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</si>
  <si>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</si>
  <si>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</si>
  <si>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</si>
  <si>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</si>
  <si>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</si>
  <si>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</si>
  <si>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</si>
  <si>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</si>
  <si>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</si>
  <si>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</si>
  <si>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</si>
  <si>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</si>
  <si>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</si>
  <si>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</si>
  <si>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</si>
  <si>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</si>
  <si>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</si>
  <si>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</si>
  <si>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</si>
  <si>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</si>
  <si>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</si>
  <si>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</si>
  <si>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</si>
  <si>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</si>
  <si>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</si>
  <si>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</si>
  <si>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</si>
  <si>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</si>
  <si>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</si>
  <si>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</si>
  <si>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</si>
  <si>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</si>
  <si>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</si>
  <si>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</si>
  <si>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</si>
  <si>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</si>
  <si>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</si>
  <si>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</si>
  <si>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</si>
  <si>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</si>
  <si>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</si>
  <si>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</si>
  <si>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</si>
  <si>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</si>
  <si>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</si>
  <si>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</si>
  <si>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</si>
  <si>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</si>
  <si>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</si>
  <si>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</si>
  <si>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</si>
  <si>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</si>
  <si>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</si>
  <si>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</si>
  <si>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</si>
  <si>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</si>
  <si>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</si>
  <si>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</si>
  <si>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</si>
  <si>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</si>
  <si>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</si>
  <si>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</si>
  <si>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</si>
  <si>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</si>
  <si>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</si>
  <si>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</si>
  <si>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</si>
  <si>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</si>
  <si>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</si>
  <si>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</si>
  <si>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</si>
  <si>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</si>
  <si>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</si>
  <si>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</si>
  <si>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</si>
  <si>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</si>
  <si>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</si>
  <si>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</si>
  <si>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</si>
  <si>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</si>
  <si>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</si>
  <si>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</si>
  <si>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</si>
  <si>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</si>
  <si>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</si>
  <si>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</si>
  <si>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</si>
  <si>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</si>
  <si>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</si>
  <si>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</si>
  <si>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</si>
  <si>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</si>
  <si>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</si>
  <si>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</si>
  <si>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</si>
  <si>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</si>
  <si>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</si>
  <si>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</si>
  <si>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</si>
  <si>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</si>
  <si>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</si>
  <si>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</si>
  <si>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</si>
  <si>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</si>
  <si>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</si>
  <si>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</si>
  <si>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</si>
  <si>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</si>
  <si>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</si>
  <si>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</si>
  <si>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</si>
  <si>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</si>
  <si>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</si>
  <si>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</si>
  <si>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</si>
  <si>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</si>
  <si>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</si>
  <si>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</si>
  <si>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</si>
  <si>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</si>
  <si>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</si>
  <si>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</si>
  <si>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</si>
  <si>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</si>
  <si>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</si>
  <si>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</si>
  <si>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</si>
  <si>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</si>
  <si>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</si>
  <si>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</si>
  <si>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</si>
  <si>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</si>
  <si>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</si>
  <si>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</si>
  <si>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</si>
  <si>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</si>
  <si>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</si>
  <si>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</si>
  <si>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</si>
  <si>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</si>
  <si>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</si>
  <si>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</si>
  <si>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</si>
  <si>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</si>
  <si>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</si>
  <si>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</si>
  <si>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</si>
  <si>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</si>
  <si>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</si>
  <si>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</si>
  <si>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</si>
  <si>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</si>
  <si>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</si>
  <si>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</si>
  <si>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</si>
  <si>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</si>
  <si>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</si>
  <si>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</si>
  <si>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</si>
  <si>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</si>
  <si>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</si>
  <si>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</si>
  <si>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</si>
  <si>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</si>
  <si>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</si>
  <si>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</si>
  <si>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</si>
  <si>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</si>
  <si>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</si>
  <si>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</si>
  <si>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</si>
  <si>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</si>
  <si>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</si>
  <si>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</si>
  <si>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</si>
  <si>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</si>
  <si>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</si>
  <si>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</si>
  <si>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</si>
  <si>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</si>
  <si>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</si>
  <si>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</si>
  <si>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</si>
  <si>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</si>
  <si>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</si>
  <si>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</si>
  <si>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</si>
  <si>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</si>
  <si>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</si>
  <si>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</si>
  <si>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</si>
  <si>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</si>
  <si>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</si>
  <si>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</si>
  <si>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</si>
  <si>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</si>
  <si>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</si>
  <si>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</si>
  <si>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</si>
  <si>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</si>
  <si>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</si>
  <si>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</si>
  <si>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</si>
  <si>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</si>
  <si>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</si>
  <si>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</si>
  <si>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</si>
  <si>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</si>
  <si>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</si>
  <si>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</si>
  <si>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</si>
  <si>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</si>
  <si>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</si>
  <si>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</si>
  <si>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</si>
  <si>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</si>
  <si>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</si>
  <si>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</si>
  <si>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</si>
  <si>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</si>
  <si>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</si>
  <si>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</si>
  <si>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</si>
  <si>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</si>
  <si>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</si>
  <si>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</si>
  <si>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</si>
  <si>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</si>
  <si>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</si>
  <si>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</si>
  <si>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</si>
  <si>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</si>
  <si>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</si>
  <si>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</si>
  <si>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</si>
  <si>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</si>
  <si>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</si>
  <si>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</si>
  <si>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</si>
  <si>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</si>
  <si>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</si>
  <si>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</si>
  <si>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</si>
  <si>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</si>
  <si>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</si>
  <si>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</si>
  <si>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</si>
  <si>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</si>
  <si>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</si>
  <si>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</si>
  <si>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</si>
  <si>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</si>
  <si>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</si>
  <si>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</si>
  <si>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</si>
  <si>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</si>
  <si>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</si>
  <si>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</si>
  <si>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</si>
  <si>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</si>
  <si>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</si>
  <si>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</si>
  <si>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</si>
  <si>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</si>
  <si>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</si>
  <si>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</si>
  <si>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</si>
  <si>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</si>
  <si>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</si>
  <si>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</si>
  <si>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</si>
  <si>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</si>
  <si>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</si>
  <si>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</si>
  <si>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</si>
  <si>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</si>
  <si>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</si>
  <si>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</si>
  <si>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</si>
  <si>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</si>
  <si>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</si>
  <si>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</si>
  <si>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</si>
  <si>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</si>
  <si>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</si>
  <si>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</si>
  <si>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</si>
  <si>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</si>
  <si>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</si>
  <si>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</si>
  <si>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</si>
  <si>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</si>
  <si>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</si>
  <si>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</si>
  <si>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</si>
  <si>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</si>
  <si>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</si>
  <si>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</si>
  <si>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</si>
  <si>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</si>
  <si>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</si>
  <si>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</si>
  <si>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</si>
  <si>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</si>
  <si>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</si>
  <si>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</si>
  <si>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</si>
  <si>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</si>
  <si>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</si>
  <si>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</si>
  <si>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</si>
  <si>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</si>
  <si>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</si>
  <si>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</si>
  <si>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</si>
  <si>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</si>
  <si>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</si>
  <si>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</si>
  <si>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</si>
  <si>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</si>
  <si>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</si>
  <si>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</si>
  <si>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</si>
  <si>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</si>
  <si>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</si>
  <si>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</si>
  <si>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</si>
  <si>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</si>
  <si>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</si>
  <si>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</si>
  <si>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</si>
  <si>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</si>
  <si>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</si>
  <si>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</si>
  <si>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</si>
  <si>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</si>
  <si>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</si>
  <si>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</si>
  <si>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</si>
  <si>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</si>
  <si>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</si>
  <si>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</si>
  <si>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</si>
  <si>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</si>
  <si>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</si>
  <si>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</si>
  <si>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</si>
  <si>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</si>
  <si>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</si>
  <si>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</si>
  <si>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</si>
  <si>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</si>
  <si>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</si>
  <si>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</si>
  <si>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</si>
  <si>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</si>
  <si>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</si>
  <si>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</si>
  <si>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</si>
  <si>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</si>
  <si>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</si>
  <si>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</si>
  <si>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</si>
  <si>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</si>
  <si>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</si>
  <si>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</si>
  <si>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</si>
  <si>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</si>
  <si>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</si>
  <si>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</si>
  <si>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</si>
  <si>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</si>
  <si>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</si>
  <si>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</si>
  <si>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</si>
  <si>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</si>
  <si>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</si>
  <si>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</si>
  <si>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</si>
  <si>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</si>
  <si>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</si>
  <si>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</si>
  <si>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</si>
  <si>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</si>
  <si>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</si>
  <si>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</si>
  <si>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</si>
  <si>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</si>
  <si>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</si>
  <si>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</si>
  <si>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</si>
  <si>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</si>
  <si>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</si>
  <si>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</si>
  <si>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</si>
  <si>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</si>
  <si>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</si>
  <si>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</si>
  <si>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</si>
  <si>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</si>
  <si>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</si>
  <si>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</si>
  <si>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</si>
  <si>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</si>
  <si>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</si>
  <si>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</si>
  <si>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</si>
  <si>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</si>
  <si>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</si>
  <si>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</si>
  <si>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</si>
  <si>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</si>
  <si>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</si>
  <si>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</si>
  <si>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</si>
  <si>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</si>
  <si>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</si>
  <si>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</si>
  <si>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</si>
  <si>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</si>
  <si>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</si>
  <si>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</si>
  <si>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</si>
  <si>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</si>
  <si>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</si>
  <si>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</si>
  <si>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</si>
  <si>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</si>
  <si>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</si>
  <si>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</si>
  <si>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</si>
  <si>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</si>
  <si>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</si>
  <si>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</si>
  <si>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</si>
  <si>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</si>
  <si>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</si>
  <si>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</si>
  <si>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</si>
  <si>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</si>
  <si>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</si>
  <si>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</si>
  <si>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</si>
  <si>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</si>
  <si>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</si>
  <si>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</si>
  <si>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</si>
  <si>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</si>
  <si>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</si>
  <si>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</si>
  <si>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</si>
  <si>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</si>
  <si>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</si>
  <si>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</si>
  <si>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</si>
  <si>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</si>
  <si>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</si>
  <si>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</si>
  <si>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</si>
  <si>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</si>
  <si>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</si>
  <si>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</si>
  <si>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</si>
  <si>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</si>
  <si>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</si>
  <si>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</si>
  <si>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</si>
  <si>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</si>
  <si>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</si>
  <si>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</si>
  <si>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</si>
  <si>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</si>
  <si>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</si>
  <si>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</si>
  <si>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</si>
  <si>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</si>
  <si>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</si>
  <si>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</si>
  <si>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</si>
  <si>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</si>
  <si>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</si>
  <si>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</si>
  <si>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</si>
  <si>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</si>
  <si>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</si>
  <si>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</si>
  <si>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</si>
  <si>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</si>
  <si>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</si>
  <si>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</si>
  <si>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</si>
  <si>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</si>
  <si>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</si>
  <si>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</si>
  <si>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</si>
  <si>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</si>
  <si>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</si>
  <si>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</si>
  <si>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</si>
  <si>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</si>
  <si>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</si>
  <si>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</si>
  <si>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</si>
  <si>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</si>
  <si>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</si>
  <si>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</si>
  <si>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</si>
  <si>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</si>
  <si>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</si>
  <si>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</si>
  <si>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</si>
  <si>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</si>
  <si>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</si>
  <si>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</si>
  <si>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</si>
  <si>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</si>
  <si>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</si>
  <si>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</si>
  <si>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</si>
  <si>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</si>
  <si>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</si>
  <si>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</si>
  <si>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</si>
  <si>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</si>
  <si>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</si>
  <si>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</si>
  <si>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</si>
  <si>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</si>
  <si>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</si>
  <si>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</si>
  <si>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</si>
  <si>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</si>
  <si>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</si>
  <si>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</si>
  <si>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</si>
  <si>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</si>
  <si>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</si>
  <si>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</si>
  <si>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</si>
  <si>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</si>
  <si>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</si>
  <si>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</si>
  <si>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</si>
  <si>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</si>
  <si>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</si>
  <si>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</si>
  <si>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</si>
  <si>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</si>
  <si>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</si>
  <si>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</si>
  <si>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</si>
  <si>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</si>
  <si>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</si>
  <si>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</si>
  <si>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</si>
  <si>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</si>
  <si>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</si>
  <si>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</si>
  <si>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</si>
  <si>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</si>
  <si>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</si>
  <si>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</si>
  <si>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</si>
  <si>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</si>
  <si>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</si>
  <si>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</si>
  <si>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</si>
  <si>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</si>
  <si>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</si>
  <si>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</si>
  <si>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</si>
  <si>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</si>
  <si>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</si>
  <si>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</si>
  <si>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</si>
  <si>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</si>
  <si>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</si>
  <si>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</si>
  <si>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</si>
  <si>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</si>
  <si>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</si>
  <si>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</si>
  <si>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</si>
  <si>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</si>
  <si>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</si>
  <si>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</si>
  <si>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</si>
  <si>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</si>
  <si>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</si>
  <si>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</si>
  <si>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</si>
  <si>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</si>
  <si>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</si>
  <si>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</si>
  <si>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</si>
  <si>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</si>
  <si>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</si>
  <si>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</si>
  <si>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</si>
  <si>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</si>
  <si>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</si>
  <si>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</si>
  <si>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</si>
  <si>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</si>
  <si>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</si>
  <si>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</si>
  <si>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</si>
  <si>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</si>
  <si>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</si>
  <si>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</si>
  <si>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</si>
  <si>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</si>
  <si>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</si>
  <si>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</si>
  <si>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</si>
  <si>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</si>
  <si>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</si>
  <si>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</si>
  <si>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</si>
  <si>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</si>
  <si>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</si>
  <si>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</si>
  <si>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</si>
  <si>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</si>
  <si>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</si>
  <si>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</si>
  <si>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</si>
  <si>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</si>
  <si>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</si>
  <si>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</si>
  <si>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</si>
  <si>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</si>
  <si>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</si>
  <si>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</si>
  <si>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</si>
  <si>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</si>
  <si>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</si>
  <si>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</si>
  <si>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</si>
  <si>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</si>
  <si>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</si>
  <si>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</si>
  <si>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</si>
  <si>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</si>
  <si>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</si>
  <si>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</si>
  <si>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</si>
  <si>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</si>
  <si>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</si>
  <si>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</si>
  <si>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</si>
  <si>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</si>
  <si>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</si>
  <si>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</si>
  <si>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</si>
  <si>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</si>
  <si>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</si>
  <si>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</si>
  <si>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</si>
  <si>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</si>
  <si>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</si>
  <si>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</si>
  <si>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</si>
  <si>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</si>
  <si>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</si>
  <si>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</si>
  <si>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</si>
  <si>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</si>
  <si>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</si>
  <si>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</si>
  <si>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</si>
  <si>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</si>
  <si>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</si>
  <si>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</si>
  <si>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</si>
  <si>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</si>
  <si>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</si>
  <si>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</si>
  <si>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</si>
  <si>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</si>
  <si>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</si>
  <si>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</si>
  <si>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</si>
  <si>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</si>
  <si>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</si>
  <si>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</si>
  <si>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</si>
  <si>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</si>
  <si>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</si>
  <si>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</si>
  <si>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</si>
  <si>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</si>
  <si>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</si>
  <si>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</si>
  <si>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</si>
  <si>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</si>
  <si>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</si>
  <si>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</si>
  <si>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</si>
  <si>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</si>
  <si>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</si>
  <si>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</si>
  <si>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</si>
  <si>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</si>
  <si>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</si>
  <si>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</si>
  <si>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</si>
  <si>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</si>
  <si>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</si>
  <si>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</si>
  <si>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</si>
  <si>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</si>
  <si>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</si>
  <si>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</si>
  <si>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</si>
  <si>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</si>
  <si>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</si>
  <si>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</si>
  <si>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</si>
  <si>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</si>
  <si>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</si>
  <si>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</si>
  <si>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</si>
  <si>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</si>
  <si>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</si>
  <si>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</si>
  <si>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</si>
  <si>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</si>
  <si>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</si>
  <si>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</si>
  <si>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</si>
  <si>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</si>
  <si>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</si>
  <si>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</si>
  <si>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</si>
  <si>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</si>
  <si>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</si>
  <si>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</si>
  <si>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</si>
  <si>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</si>
  <si>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</si>
  <si>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</si>
  <si>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</si>
  <si>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</si>
  <si>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</si>
  <si>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</si>
  <si>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</si>
  <si>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</si>
  <si>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</si>
  <si>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</si>
  <si>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</si>
  <si>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</si>
  <si>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</si>
  <si>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</si>
  <si>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</si>
  <si>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</si>
  <si>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</si>
  <si>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</si>
  <si>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</si>
  <si>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</si>
  <si>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</si>
  <si>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</si>
  <si>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</si>
  <si>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</si>
  <si>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</si>
  <si>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</si>
  <si>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</si>
  <si>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</si>
  <si>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</si>
  <si>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</si>
  <si>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</si>
  <si>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</si>
  <si>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</si>
  <si>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</si>
  <si>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</si>
  <si>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</si>
  <si>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</si>
  <si>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</si>
  <si>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</si>
  <si>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</si>
  <si>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</si>
  <si>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</si>
  <si>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</si>
  <si>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</si>
  <si>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</si>
  <si>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</si>
  <si>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</si>
  <si>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</si>
  <si>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</si>
  <si>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</si>
  <si>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</si>
  <si>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</si>
  <si>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</si>
  <si>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</si>
  <si>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</si>
  <si>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</si>
  <si>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</si>
  <si>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</si>
  <si>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</si>
  <si>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</si>
  <si>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</si>
  <si>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</si>
  <si>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</si>
  <si>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</si>
  <si>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</si>
  <si>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</si>
  <si>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</si>
  <si>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</si>
  <si>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</si>
  <si>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</si>
  <si>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</si>
  <si>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</si>
  <si>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</si>
  <si>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</si>
  <si>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</si>
  <si>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</si>
  <si>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</si>
  <si>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</si>
  <si>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</si>
  <si>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</si>
  <si>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</si>
  <si>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</si>
  <si>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</si>
  <si>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</si>
  <si>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</si>
  <si>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</si>
  <si>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</si>
  <si>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</si>
  <si>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</si>
  <si>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</si>
  <si>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</si>
  <si>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</si>
  <si>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</si>
  <si>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</si>
  <si>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</si>
  <si>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</si>
  <si>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</si>
  <si>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</si>
  <si>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</si>
  <si>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</si>
  <si>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</si>
  <si>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</si>
  <si>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</si>
  <si>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</si>
  <si>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</si>
  <si>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</si>
  <si>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</si>
  <si>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</si>
  <si>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</si>
  <si>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</si>
  <si>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</si>
  <si>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</si>
  <si>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</si>
  <si>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</si>
  <si>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</si>
  <si>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</si>
  <si>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</si>
  <si>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</si>
  <si>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</si>
  <si>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</si>
  <si>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</si>
  <si>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</si>
  <si>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</si>
  <si>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</si>
  <si>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</si>
  <si>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</si>
  <si>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</si>
  <si>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</si>
  <si>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</si>
  <si>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</si>
  <si>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</si>
  <si>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</si>
  <si>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</si>
  <si>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</si>
  <si>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</si>
  <si>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</si>
  <si>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</si>
  <si>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</si>
  <si>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</si>
  <si>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</si>
  <si>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</si>
  <si>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</si>
  <si>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</si>
  <si>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</si>
  <si>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</si>
  <si>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</si>
  <si>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</si>
  <si>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</si>
  <si>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</si>
  <si>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</si>
  <si>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</si>
  <si>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</si>
  <si>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</si>
  <si>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</si>
  <si>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</si>
  <si>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</si>
  <si>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</si>
  <si>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</si>
  <si>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</si>
  <si>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</si>
  <si>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</si>
  <si>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</si>
  <si>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</si>
  <si>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</si>
  <si>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</si>
  <si>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</si>
  <si>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</si>
  <si>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</si>
  <si>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</si>
  <si>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</si>
  <si>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</si>
  <si>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</si>
  <si>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</si>
  <si>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</si>
  <si>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</si>
  <si>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</si>
  <si>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</si>
  <si>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</si>
  <si>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</si>
  <si>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</si>
  <si>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</si>
  <si>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</si>
  <si>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</si>
  <si>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</si>
  <si>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</si>
  <si>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</si>
  <si>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</si>
  <si>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</si>
  <si>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</si>
  <si>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</si>
  <si>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</si>
  <si>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</si>
  <si>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</si>
  <si>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</si>
  <si>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</si>
  <si>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</si>
  <si>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</si>
  <si>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</si>
  <si>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</si>
  <si>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</si>
  <si>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</si>
  <si>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</si>
  <si>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</si>
  <si>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</si>
  <si>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</si>
  <si>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</si>
  <si>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</si>
  <si>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</si>
  <si>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</si>
  <si>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</si>
  <si>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</si>
  <si>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</si>
  <si>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</si>
  <si>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</si>
  <si>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</si>
  <si>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</si>
  <si>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</si>
  <si>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</si>
  <si>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</si>
  <si>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</si>
  <si>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</si>
  <si>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</si>
  <si>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</si>
  <si>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</si>
  <si>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</si>
  <si>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</si>
  <si>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</si>
  <si>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</si>
  <si>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</si>
  <si>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</si>
  <si>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</si>
  <si>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</si>
  <si>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</si>
  <si>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</si>
  <si>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</si>
  <si>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</si>
  <si>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</si>
  <si>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</si>
  <si>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</si>
  <si>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</si>
  <si>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</si>
  <si>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</si>
  <si>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</si>
  <si>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</si>
  <si>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</si>
  <si>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</si>
  <si>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</si>
  <si>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</si>
  <si>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</si>
  <si>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</si>
  <si>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</si>
  <si>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</si>
  <si>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</si>
  <si>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</si>
  <si>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</si>
  <si>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</si>
  <si>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</si>
  <si>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</si>
  <si>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</si>
  <si>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</si>
  <si>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</si>
  <si>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</si>
  <si>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</si>
  <si>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</si>
  <si>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</si>
  <si>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</si>
  <si>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</si>
  <si>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</si>
  <si>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</si>
  <si>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</si>
  <si>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</si>
  <si>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</si>
  <si>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</si>
  <si>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</si>
  <si>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</si>
  <si>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</si>
  <si>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</si>
  <si>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</si>
  <si>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</si>
  <si>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</si>
  <si>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</si>
  <si>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</si>
  <si>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</si>
  <si>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</si>
  <si>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</si>
  <si>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</si>
  <si>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</si>
  <si>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</si>
  <si>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</si>
  <si>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</si>
  <si>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</si>
  <si>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</si>
  <si>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</si>
  <si>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</si>
  <si>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</si>
  <si>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</si>
  <si>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</si>
  <si>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</si>
  <si>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</si>
  <si>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</si>
  <si>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</si>
  <si>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</si>
  <si>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</si>
  <si>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</si>
  <si>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</si>
  <si>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</si>
  <si>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</si>
  <si>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</si>
  <si>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</si>
  <si>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</si>
  <si>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</si>
  <si>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</si>
  <si>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</si>
  <si>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</si>
  <si>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</si>
  <si>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</si>
  <si>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</si>
  <si>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</si>
  <si>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</si>
  <si>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</si>
  <si>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</si>
  <si>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</si>
  <si>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</si>
  <si>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</si>
  <si>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</si>
  <si>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</si>
  <si>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</si>
  <si>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</si>
  <si>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</si>
  <si>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</si>
  <si>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</si>
  <si>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</si>
  <si>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</si>
  <si>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</si>
  <si>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</si>
  <si>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</si>
  <si>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</si>
  <si>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</si>
  <si>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</si>
  <si>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</si>
  <si>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</si>
  <si>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</si>
  <si>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</si>
  <si>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</si>
  <si>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</si>
  <si>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</si>
  <si>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</si>
  <si>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</si>
  <si>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</si>
  <si>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</si>
  <si>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</si>
  <si>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</si>
  <si>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</si>
  <si>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</si>
  <si>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</si>
  <si>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</si>
  <si>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</si>
  <si>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</si>
  <si>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</si>
  <si>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</si>
  <si>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</si>
  <si>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</si>
  <si>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</si>
  <si>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</si>
  <si>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</si>
  <si>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</si>
  <si>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</si>
  <si>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</si>
  <si>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</si>
  <si>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</si>
  <si>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</si>
  <si>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</si>
  <si>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</si>
  <si>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</si>
  <si>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</si>
  <si>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</si>
  <si>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</si>
  <si>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</si>
  <si>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</si>
  <si>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</si>
  <si>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</si>
  <si>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</si>
  <si>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</si>
  <si>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</si>
  <si>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</si>
  <si>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</si>
  <si>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</si>
  <si>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</si>
  <si>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</si>
  <si>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</si>
  <si>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</si>
  <si>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</si>
  <si>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</si>
  <si>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</si>
  <si>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</si>
  <si>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</si>
  <si>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</si>
  <si>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</si>
  <si>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</si>
  <si>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</si>
  <si>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</si>
  <si>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</si>
  <si>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</si>
  <si>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</si>
  <si>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</si>
  <si>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</si>
  <si>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</si>
  <si>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</si>
  <si>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</si>
  <si>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</si>
  <si>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</si>
  <si>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</si>
  <si>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</si>
  <si>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</si>
  <si>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</si>
  <si>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</si>
  <si>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</si>
  <si>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</si>
  <si>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</si>
  <si>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</si>
  <si>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</si>
  <si>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</si>
  <si>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</si>
  <si>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</si>
  <si>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</si>
  <si>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</si>
  <si>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</si>
  <si>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</si>
  <si>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</si>
  <si>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</si>
  <si>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</si>
  <si>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</si>
  <si>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</si>
  <si>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</si>
  <si>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</si>
  <si>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</si>
  <si>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</si>
  <si>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</si>
  <si>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</si>
  <si>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</si>
  <si>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</si>
  <si>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</si>
  <si>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</si>
  <si>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</si>
  <si>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</si>
  <si>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</si>
  <si>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</si>
  <si>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</si>
  <si>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</si>
  <si>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</si>
  <si>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</si>
  <si>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</si>
  <si>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</si>
  <si>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</si>
  <si>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</si>
  <si>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</si>
  <si>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</si>
  <si>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</si>
  <si>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</si>
  <si>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</si>
  <si>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</si>
  <si>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</si>
  <si>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</si>
  <si>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</si>
  <si>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</si>
  <si>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</si>
  <si>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</si>
  <si>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</si>
  <si>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</si>
  <si>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</si>
  <si>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</si>
  <si>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</si>
  <si>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</si>
  <si>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</si>
  <si>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</si>
  <si>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</si>
  <si>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</si>
  <si>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</si>
  <si>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</si>
  <si>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</si>
  <si>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</si>
  <si>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</si>
  <si>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</si>
  <si>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</si>
  <si>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</si>
  <si>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</si>
  <si>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</si>
  <si>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</si>
  <si>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</si>
  <si>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</si>
  <si>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</si>
  <si>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</si>
  <si>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</si>
  <si>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</si>
  <si>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</si>
  <si>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</si>
  <si>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</si>
  <si>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</si>
  <si>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</si>
  <si>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</si>
  <si>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</si>
  <si>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</si>
  <si>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</si>
  <si>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</si>
  <si>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</si>
  <si>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</si>
  <si>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</si>
  <si>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</si>
  <si>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</si>
  <si>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</si>
  <si>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</si>
  <si>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</si>
  <si>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</si>
  <si>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</si>
  <si>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</si>
  <si>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</si>
  <si>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</si>
  <si>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</si>
  <si>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</si>
  <si>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</si>
  <si>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</si>
  <si>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</si>
  <si>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</si>
  <si>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</si>
  <si>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</si>
  <si>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</si>
  <si>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</si>
  <si>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</si>
  <si>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</si>
  <si>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</si>
  <si>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</si>
  <si>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</si>
  <si>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</si>
  <si>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</si>
  <si>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</si>
  <si>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</si>
  <si>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</si>
  <si>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</si>
  <si>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</si>
  <si>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</si>
  <si>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</si>
  <si>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</si>
  <si>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</si>
  <si>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</si>
  <si>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</si>
  <si>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</si>
  <si>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</si>
  <si>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</si>
  <si>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</si>
  <si>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</si>
  <si>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</si>
  <si>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</si>
  <si>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</si>
  <si>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</si>
  <si>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</si>
  <si>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</si>
  <si>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</si>
  <si>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</si>
  <si>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</si>
  <si>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</si>
  <si>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</si>
  <si>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</si>
  <si>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</si>
  <si>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</si>
  <si>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</si>
  <si>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</si>
  <si>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</si>
  <si>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</si>
  <si>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</si>
  <si>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</si>
  <si>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</si>
  <si>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</si>
  <si>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</si>
  <si>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</si>
  <si>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</si>
  <si>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</si>
  <si>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</si>
  <si>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</si>
  <si>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</si>
  <si>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</si>
  <si>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</si>
  <si>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</si>
  <si>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</si>
  <si>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</si>
  <si>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</si>
  <si>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</si>
  <si>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</si>
  <si>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</si>
  <si>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</si>
  <si>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</si>
  <si>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</si>
  <si>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</si>
  <si>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</si>
  <si>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</si>
  <si>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</si>
  <si>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</si>
  <si>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</si>
  <si>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</si>
  <si>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</si>
  <si>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</si>
  <si>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</si>
  <si>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</si>
  <si>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</si>
  <si>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</si>
  <si>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</si>
  <si>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</si>
  <si>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</si>
  <si>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</si>
  <si>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</si>
  <si>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</si>
  <si>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</si>
  <si>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</si>
  <si>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</si>
  <si>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</si>
  <si>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</si>
  <si>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</si>
  <si>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</si>
  <si>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</si>
  <si>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</si>
  <si>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</si>
  <si>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</si>
  <si>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</si>
  <si>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</si>
  <si>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</si>
  <si>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</si>
  <si>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</si>
  <si>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</si>
  <si>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</si>
  <si>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</si>
  <si>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</si>
  <si>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</si>
  <si>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</si>
  <si>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</si>
  <si>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</si>
  <si>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</si>
  <si>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</si>
  <si>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</si>
  <si>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</si>
  <si>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</si>
  <si>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</si>
  <si>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</si>
  <si>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</si>
  <si>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</si>
  <si>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</si>
  <si>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</si>
  <si>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</si>
  <si>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</si>
  <si>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</si>
  <si>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</si>
  <si>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</si>
  <si>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</si>
  <si>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</si>
  <si>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</si>
  <si>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</si>
  <si>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</si>
  <si>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</si>
  <si>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</si>
  <si>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</si>
  <si>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</si>
  <si>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</si>
  <si>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</si>
  <si>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</si>
  <si>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</si>
  <si>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</si>
  <si>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</si>
  <si>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</si>
  <si>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</si>
  <si>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</si>
  <si>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</si>
  <si>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</si>
  <si>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</si>
  <si>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</si>
  <si>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</si>
  <si>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</si>
  <si>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</si>
  <si>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</si>
  <si>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</si>
  <si>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</si>
  <si>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</si>
  <si>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</si>
  <si>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</si>
  <si>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</si>
  <si>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</si>
  <si>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</si>
  <si>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</si>
  <si>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</si>
  <si>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</si>
  <si>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</si>
  <si>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</si>
  <si>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</si>
  <si>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</si>
  <si>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</si>
  <si>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</si>
  <si>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</si>
  <si>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</si>
  <si>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</si>
  <si>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</si>
  <si>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</si>
  <si>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</si>
  <si>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</si>
  <si>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</si>
  <si>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</si>
  <si>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</si>
  <si>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</si>
  <si>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</si>
  <si>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</si>
  <si>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</si>
  <si>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</si>
  <si>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</si>
  <si>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</si>
  <si>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</si>
  <si>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</si>
  <si>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</si>
  <si>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</si>
  <si>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</si>
  <si>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</si>
  <si>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</si>
  <si>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</si>
  <si>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</si>
  <si>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</si>
  <si>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</si>
  <si>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</si>
  <si>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</si>
  <si>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</si>
  <si>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</si>
  <si>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</si>
  <si>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</si>
  <si>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</si>
  <si>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</si>
  <si>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</si>
  <si>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</si>
  <si>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</si>
  <si>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</si>
  <si>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</si>
  <si>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</si>
  <si>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</si>
  <si>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</si>
  <si>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</si>
  <si>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</si>
  <si>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</si>
  <si>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</si>
  <si>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</si>
  <si>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</si>
  <si>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</si>
  <si>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</si>
  <si>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</si>
  <si>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</si>
  <si>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</si>
  <si>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</si>
  <si>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</si>
  <si>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</si>
  <si>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</si>
  <si>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</si>
  <si>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</si>
  <si>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</si>
  <si>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</si>
  <si>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</si>
  <si>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</si>
  <si>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</si>
  <si>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</si>
  <si>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</si>
  <si>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</si>
  <si>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</si>
  <si>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</si>
  <si>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</si>
  <si>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</si>
  <si>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</si>
  <si>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</si>
  <si>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</si>
  <si>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</si>
  <si>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</si>
  <si>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</si>
  <si>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</si>
  <si>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</si>
  <si>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</si>
  <si>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</si>
  <si>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</si>
  <si>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</si>
  <si>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</si>
  <si>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</si>
  <si>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</si>
  <si>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</si>
  <si>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</si>
  <si>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</si>
  <si>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</si>
  <si>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</si>
  <si>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</si>
  <si>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</si>
  <si>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</si>
  <si>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</si>
  <si>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</si>
  <si>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</si>
  <si>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</si>
  <si>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</si>
  <si>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</si>
  <si>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</si>
  <si>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</si>
  <si>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</si>
  <si>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</si>
  <si>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</si>
  <si>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</si>
  <si>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</si>
  <si>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</si>
  <si>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</si>
  <si>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</si>
  <si>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</si>
  <si>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</si>
  <si>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</si>
  <si>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</si>
  <si>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</si>
  <si>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</si>
  <si>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</si>
  <si>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</si>
  <si>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</si>
  <si>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</si>
  <si>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</si>
  <si>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</si>
  <si>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</si>
  <si>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</si>
  <si>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</si>
  <si>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</si>
  <si>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</si>
  <si>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</si>
  <si>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</si>
  <si>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</si>
  <si>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</si>
  <si>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</si>
  <si>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</si>
  <si>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</si>
  <si>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</si>
  <si>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</si>
  <si>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</si>
  <si>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</si>
  <si>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</si>
  <si>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</si>
  <si>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</si>
  <si>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</si>
  <si>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</si>
  <si>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</si>
  <si>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</si>
  <si>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</si>
  <si>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</si>
  <si>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</si>
  <si>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</si>
  <si>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</si>
  <si>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</si>
  <si>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</si>
  <si>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</si>
  <si>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</si>
  <si>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</si>
  <si>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</si>
  <si>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</si>
  <si>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</si>
  <si>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</si>
  <si>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</si>
  <si>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</si>
  <si>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</si>
  <si>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</si>
  <si>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</si>
  <si>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</si>
  <si>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</si>
  <si>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</si>
  <si>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</si>
  <si>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</si>
  <si>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</si>
  <si>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</si>
  <si>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</si>
  <si>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</si>
  <si>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</si>
  <si>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</si>
  <si>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</si>
  <si>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</si>
  <si>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</si>
  <si>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</si>
  <si>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</si>
  <si>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</si>
  <si>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</si>
  <si>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</si>
  <si>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</si>
  <si>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</si>
  <si>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</si>
  <si>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</si>
  <si>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</si>
  <si>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</si>
  <si>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</si>
  <si>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</si>
  <si>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</si>
  <si>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</si>
  <si>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</si>
  <si>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</si>
  <si>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</si>
  <si>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</si>
  <si>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</si>
  <si>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</si>
  <si>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</si>
  <si>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</si>
  <si>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</si>
  <si>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</si>
  <si>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</si>
  <si>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</si>
  <si>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</si>
  <si>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</si>
  <si>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</si>
  <si>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</si>
  <si>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</si>
  <si>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</si>
  <si>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</si>
  <si>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</si>
  <si>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</si>
  <si>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</si>
  <si>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</si>
  <si>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</si>
  <si>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</si>
  <si>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</si>
  <si>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</si>
  <si>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</si>
  <si>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</si>
  <si>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</si>
  <si>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</si>
  <si>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</si>
  <si>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</si>
  <si>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</si>
  <si>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</si>
  <si>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</si>
  <si>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</si>
  <si>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</si>
  <si>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</si>
  <si>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</si>
  <si>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</si>
  <si>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</si>
  <si>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</si>
  <si>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</si>
  <si>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</si>
  <si>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</si>
  <si>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</si>
  <si>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</si>
  <si>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</si>
  <si>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</si>
  <si>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</si>
  <si>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</si>
  <si>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</si>
  <si>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</si>
  <si>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</si>
  <si>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</si>
  <si>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</si>
  <si>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</si>
  <si>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</si>
  <si>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</si>
  <si>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</si>
  <si>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</si>
  <si>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</si>
  <si>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</si>
  <si>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</si>
  <si>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</si>
  <si>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</si>
  <si>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</si>
  <si>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</si>
  <si>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</si>
  <si>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</si>
  <si>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</si>
  <si>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</si>
  <si>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</si>
  <si>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</si>
  <si>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</si>
  <si>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</si>
  <si>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</si>
  <si>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</si>
  <si>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</si>
  <si>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</si>
  <si>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</si>
  <si>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</si>
  <si>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</si>
  <si>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</si>
  <si>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</si>
  <si>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</si>
  <si>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</si>
  <si>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</si>
  <si>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</si>
  <si>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</si>
  <si>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</si>
  <si>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</si>
  <si>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</si>
  <si>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</si>
  <si>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</si>
  <si>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</si>
  <si>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</si>
  <si>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</si>
  <si>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</si>
  <si>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</si>
  <si>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</si>
  <si>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</si>
  <si>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</si>
  <si>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</si>
  <si>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</si>
  <si>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</si>
  <si>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</si>
  <si>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</si>
  <si>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</si>
  <si>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</si>
  <si>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</si>
  <si>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</si>
  <si>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</si>
  <si>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</si>
  <si>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</si>
  <si>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</si>
  <si>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</si>
  <si>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</si>
  <si>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</si>
  <si>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</si>
  <si>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</si>
  <si>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</si>
  <si>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</si>
  <si>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</si>
  <si>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</si>
  <si>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</si>
  <si>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</si>
  <si>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</si>
  <si>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</si>
  <si>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</si>
  <si>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</si>
  <si>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</si>
  <si>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</si>
  <si>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</si>
  <si>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</si>
  <si>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</si>
  <si>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</si>
  <si>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</si>
  <si>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</si>
  <si>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</si>
  <si>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</si>
  <si>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</si>
  <si>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</si>
  <si>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</si>
  <si>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</si>
  <si>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</si>
  <si>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</si>
  <si>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</si>
  <si>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</si>
  <si>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</si>
  <si>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</si>
  <si>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</si>
  <si>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</si>
  <si>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</si>
  <si>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</si>
  <si>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</si>
  <si>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</si>
  <si>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</si>
  <si>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</si>
  <si>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</si>
  <si>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</si>
  <si>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</si>
  <si>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</si>
  <si>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</si>
  <si>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</si>
  <si>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</si>
  <si>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</si>
  <si>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</si>
  <si>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</si>
  <si>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</si>
  <si>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</si>
  <si>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</si>
  <si>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</si>
  <si>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</si>
  <si>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</si>
  <si>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</si>
  <si>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</si>
  <si>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</si>
  <si>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</si>
  <si>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</si>
  <si>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</si>
  <si>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</si>
  <si>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</si>
  <si>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</si>
  <si>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</si>
  <si>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</si>
  <si>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</si>
  <si>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</si>
  <si>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</si>
  <si>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</si>
  <si>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</si>
  <si>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</si>
  <si>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</si>
  <si>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</si>
  <si>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</si>
  <si>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</si>
  <si>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</si>
  <si>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</si>
  <si>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</si>
  <si>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</si>
  <si>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</si>
  <si>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</si>
  <si>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</si>
  <si>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</si>
  <si>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</si>
  <si>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</si>
  <si>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</si>
  <si>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</si>
  <si>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</si>
  <si>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</si>
  <si>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</si>
  <si>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</si>
  <si>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</si>
  <si>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</si>
  <si>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</si>
  <si>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</si>
  <si>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</si>
  <si>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</si>
  <si>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</si>
  <si>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</si>
  <si>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</si>
  <si>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</si>
  <si>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</si>
  <si>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</si>
  <si>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</si>
  <si>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</si>
  <si>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</si>
  <si>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</si>
  <si>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</si>
  <si>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</si>
  <si>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</si>
  <si>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</si>
  <si>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</si>
  <si>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</si>
  <si>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</si>
  <si>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</si>
  <si>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</si>
  <si>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</si>
  <si>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</si>
  <si>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</si>
  <si>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</si>
  <si>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</si>
  <si>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</si>
  <si>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</si>
  <si>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</si>
  <si>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</si>
  <si>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</si>
  <si>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</si>
  <si>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</si>
  <si>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</si>
  <si>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</si>
  <si>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</si>
  <si>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</si>
  <si>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</si>
  <si>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</si>
  <si>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</si>
  <si>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</si>
  <si>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</si>
  <si>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</si>
  <si>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</si>
  <si>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</si>
  <si>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</si>
  <si>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</si>
  <si>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</si>
  <si>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</si>
  <si>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</si>
  <si>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</si>
  <si>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</si>
  <si>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</si>
  <si>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</si>
  <si>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</si>
  <si>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</si>
  <si>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</si>
  <si>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</si>
  <si>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</si>
  <si>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</si>
  <si>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</si>
  <si>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</si>
  <si>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</si>
  <si>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</si>
  <si>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</si>
  <si>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</si>
  <si>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</si>
  <si>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</si>
  <si>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</si>
  <si>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</si>
  <si>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</si>
  <si>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</si>
  <si>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</si>
  <si>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</si>
  <si>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</si>
  <si>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</si>
  <si>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</si>
  <si>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</si>
  <si>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</si>
  <si>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</si>
  <si>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</si>
  <si>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</si>
  <si>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</si>
  <si>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</si>
  <si>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</si>
  <si>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</si>
  <si>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</si>
  <si>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</si>
  <si>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</si>
  <si>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</si>
  <si>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</si>
  <si>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</si>
  <si>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</si>
  <si>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</si>
  <si>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</si>
  <si>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</si>
  <si>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</si>
  <si>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</si>
  <si>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</si>
  <si>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</si>
  <si>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</si>
  <si>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</si>
  <si>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</si>
  <si>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</si>
  <si>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</si>
  <si>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</si>
  <si>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</si>
  <si>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</si>
  <si>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</si>
  <si>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</si>
  <si>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</si>
  <si>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</si>
  <si>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</si>
  <si>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</si>
  <si>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</si>
  <si>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</si>
  <si>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</si>
  <si>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</si>
  <si>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</si>
  <si>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</si>
  <si>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</si>
  <si>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</si>
  <si>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</si>
  <si>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</si>
  <si>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</si>
  <si>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</si>
  <si>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</si>
  <si>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</si>
  <si>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</si>
  <si>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</si>
  <si>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</si>
  <si>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</si>
  <si>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</si>
  <si>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</si>
  <si>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</si>
  <si>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</si>
  <si>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</si>
  <si>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</si>
  <si>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</si>
  <si>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</si>
  <si>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</si>
  <si>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</si>
  <si>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</si>
  <si>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</si>
  <si>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</si>
  <si>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</si>
  <si>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</si>
  <si>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</si>
  <si>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</si>
  <si>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</si>
  <si>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</si>
  <si>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</si>
  <si>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</si>
  <si>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</si>
  <si>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</si>
  <si>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</si>
  <si>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</si>
  <si>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</si>
  <si>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</si>
  <si>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</si>
  <si>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</si>
  <si>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</si>
  <si>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</si>
  <si>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</si>
  <si>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</si>
  <si>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</si>
  <si>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</si>
  <si>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</si>
  <si>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</si>
  <si>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</si>
  <si>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</si>
  <si>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</si>
  <si>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</si>
  <si>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</si>
  <si>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</si>
  <si>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</si>
  <si>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</si>
  <si>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</si>
  <si>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</si>
  <si>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</si>
  <si>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</si>
  <si>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</si>
  <si>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</si>
  <si>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</si>
  <si>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</si>
  <si>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</si>
  <si>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</si>
  <si>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</si>
  <si>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</si>
  <si>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</si>
  <si>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</si>
  <si>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</si>
  <si>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</si>
  <si>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</si>
  <si>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</si>
  <si>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</si>
  <si>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</si>
  <si>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</si>
  <si>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</si>
  <si>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</si>
  <si>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</si>
  <si>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</si>
  <si>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</si>
  <si>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</si>
  <si>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</si>
  <si>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</si>
  <si>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</si>
  <si>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</si>
  <si>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</si>
  <si>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</si>
  <si>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</si>
  <si>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</si>
  <si>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</si>
  <si>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</si>
  <si>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</si>
  <si>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</si>
  <si>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</si>
  <si>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</si>
  <si>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</si>
  <si>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</si>
  <si>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</si>
  <si>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</si>
  <si>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</si>
  <si>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</si>
  <si>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</si>
  <si>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</si>
  <si>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</si>
  <si>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</si>
  <si>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</si>
  <si>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</si>
  <si>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</si>
  <si>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</si>
  <si>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</si>
  <si>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</si>
  <si>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</si>
  <si>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</si>
  <si>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</si>
  <si>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</si>
  <si>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</si>
  <si>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</si>
  <si>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</si>
  <si>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</si>
  <si>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</si>
  <si>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</si>
  <si>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</si>
  <si>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</si>
  <si>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</si>
  <si>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</si>
  <si>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</si>
  <si>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</si>
  <si>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</si>
  <si>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</si>
  <si>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</si>
  <si>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</si>
  <si>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</si>
  <si>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</si>
  <si>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</si>
  <si>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</si>
  <si>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</si>
  <si>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</si>
  <si>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</si>
  <si>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</si>
  <si>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</si>
  <si>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</si>
  <si>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</si>
  <si>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</si>
  <si>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</si>
  <si>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</si>
  <si>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</si>
  <si>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</si>
  <si>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</si>
  <si>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</si>
  <si>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</si>
  <si>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</si>
  <si>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</si>
  <si>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</si>
  <si>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</si>
  <si>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</si>
  <si>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</si>
  <si>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</si>
  <si>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</si>
  <si>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</si>
  <si>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</si>
  <si>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</si>
  <si>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</si>
  <si>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</si>
  <si>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</si>
  <si>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</si>
  <si>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</si>
  <si>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</si>
  <si>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</si>
  <si>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</si>
  <si>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</si>
  <si>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</si>
  <si>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</si>
  <si>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</si>
  <si>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</si>
  <si>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</si>
  <si>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</si>
  <si>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</si>
  <si>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</si>
  <si>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</si>
  <si>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</si>
  <si>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</si>
  <si>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</si>
  <si>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</si>
  <si>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</si>
  <si>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</si>
  <si>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</si>
  <si>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</si>
  <si>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</si>
  <si>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</si>
  <si>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</si>
  <si>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</si>
  <si>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</si>
  <si>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</si>
  <si>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</si>
  <si>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</si>
  <si>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</si>
  <si>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</si>
  <si>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</si>
  <si>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</si>
  <si>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</si>
  <si>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</si>
  <si>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</si>
  <si>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</si>
  <si>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</si>
  <si>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</si>
  <si>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</si>
  <si>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</si>
  <si>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</si>
  <si>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</si>
  <si>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</si>
  <si>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</si>
  <si>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</si>
  <si>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</si>
  <si>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</si>
  <si>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</si>
  <si>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</si>
  <si>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</si>
  <si>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</si>
  <si>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</si>
  <si>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</si>
  <si>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</si>
  <si>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</si>
  <si>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</si>
  <si>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</si>
  <si>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</si>
  <si>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</si>
  <si>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</si>
  <si>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</si>
  <si>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</si>
  <si>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</si>
  <si>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</si>
  <si>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</si>
  <si>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</si>
  <si>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</si>
  <si>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</si>
  <si>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</si>
  <si>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</si>
  <si>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</si>
  <si>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</si>
  <si>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</si>
  <si>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</si>
  <si>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</si>
  <si>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</si>
  <si>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</si>
  <si>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</si>
  <si>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</si>
  <si>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</si>
  <si>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</si>
  <si>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</si>
  <si>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</si>
  <si>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</si>
  <si>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</si>
  <si>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</si>
  <si>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</si>
  <si>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</si>
  <si>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</si>
  <si>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</si>
  <si>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</si>
  <si>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</si>
  <si>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</si>
  <si>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</si>
  <si>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</si>
  <si>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</si>
  <si>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</si>
  <si>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</si>
  <si>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</si>
  <si>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</si>
  <si>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</si>
  <si>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</si>
  <si>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</si>
  <si>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</si>
  <si>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</si>
  <si>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</si>
  <si>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</si>
  <si>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</si>
  <si>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</si>
  <si>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</si>
  <si>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</si>
  <si>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</si>
  <si>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</si>
  <si>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</si>
  <si>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</si>
  <si>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</si>
  <si>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</si>
  <si>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</si>
  <si>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</si>
  <si>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</si>
  <si>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</si>
  <si>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</si>
  <si>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</si>
  <si>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</si>
  <si>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</si>
  <si>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</si>
  <si>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</si>
  <si>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</si>
  <si>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</si>
  <si>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</si>
  <si>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</si>
  <si>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</si>
  <si>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</si>
  <si>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</si>
  <si>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</si>
  <si>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</si>
  <si>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</si>
  <si>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</si>
  <si>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</si>
  <si>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</si>
  <si>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</si>
  <si>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</si>
  <si>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</si>
  <si>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</si>
  <si>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</si>
  <si>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</si>
  <si>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</si>
  <si>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</si>
  <si>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</si>
  <si>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</si>
  <si>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</si>
  <si>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</si>
  <si>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</si>
  <si>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</si>
  <si>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</si>
  <si>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</si>
  <si>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</si>
  <si>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</si>
  <si>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</si>
  <si>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</si>
  <si>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</si>
  <si>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</si>
  <si>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</si>
  <si>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</si>
  <si>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</si>
  <si>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</si>
  <si>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</si>
  <si>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</si>
  <si>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</si>
  <si>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</si>
  <si>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</si>
  <si>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</si>
  <si>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</si>
  <si>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</si>
  <si>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</si>
  <si>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</si>
  <si>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</si>
  <si>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</si>
  <si>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</si>
  <si>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</si>
  <si>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</si>
  <si>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</si>
  <si>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</si>
  <si>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</si>
  <si>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</si>
  <si>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</si>
  <si>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</si>
  <si>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</si>
  <si>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</si>
  <si>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</si>
  <si>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</si>
  <si>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</si>
  <si>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</si>
  <si>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</si>
  <si>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</si>
  <si>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</si>
  <si>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</si>
  <si>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</si>
  <si>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</si>
  <si>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</si>
  <si>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</si>
  <si>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</si>
  <si>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</si>
  <si>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</si>
  <si>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</si>
  <si>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</si>
  <si>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</si>
  <si>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</si>
  <si>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</si>
  <si>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</si>
  <si>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</si>
  <si>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</si>
  <si>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</si>
  <si>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</si>
  <si>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</si>
  <si>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</si>
  <si>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</si>
  <si>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</si>
  <si>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</si>
  <si>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</si>
  <si>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</si>
  <si>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</si>
  <si>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</si>
  <si>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</si>
  <si>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</si>
  <si>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</si>
  <si>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</si>
  <si>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</si>
  <si>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</si>
  <si>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</si>
  <si>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</si>
  <si>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</si>
  <si>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</si>
  <si>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</si>
  <si>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</si>
  <si>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</si>
  <si>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</si>
  <si>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</si>
  <si>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</si>
  <si>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</si>
  <si>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</si>
  <si>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</si>
  <si>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</si>
  <si>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</si>
  <si>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</si>
  <si>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</si>
  <si>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</si>
  <si>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</si>
  <si>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</si>
  <si>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</si>
  <si>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</si>
  <si>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</si>
  <si>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</si>
  <si>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</si>
  <si>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</si>
  <si>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</si>
  <si>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</si>
  <si>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</si>
  <si>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</si>
  <si>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</si>
  <si>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</si>
  <si>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</si>
  <si>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</si>
  <si>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</si>
  <si>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</si>
  <si>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</si>
  <si>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</si>
  <si>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</si>
  <si>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</si>
  <si>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</si>
  <si>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</si>
  <si>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</si>
  <si>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</si>
  <si>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</si>
  <si>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</si>
  <si>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</si>
  <si>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</si>
  <si>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</si>
  <si>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</si>
  <si>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</si>
  <si>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</si>
  <si>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</si>
  <si>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</si>
  <si>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</si>
  <si>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</si>
  <si>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</si>
  <si>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</si>
  <si>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</si>
  <si>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</si>
  <si>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</si>
  <si>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</si>
  <si>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</si>
  <si>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</si>
  <si>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</si>
  <si>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</si>
  <si>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</si>
  <si>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</si>
  <si>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</si>
  <si>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</si>
  <si>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</si>
  <si>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</si>
  <si>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</si>
  <si>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</si>
  <si>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</si>
  <si>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</si>
  <si>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</si>
  <si>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</si>
  <si>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</si>
  <si>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</si>
  <si>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</si>
  <si>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</si>
  <si>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</si>
  <si>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</si>
  <si>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</si>
  <si>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</si>
  <si>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</si>
  <si>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</si>
  <si>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</si>
  <si>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</si>
  <si>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</si>
  <si>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</si>
  <si>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</si>
  <si>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</si>
  <si>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</si>
  <si>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</si>
  <si>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</si>
  <si>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</si>
  <si>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</si>
  <si>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</si>
  <si>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</si>
  <si>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</si>
  <si>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</si>
  <si>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</si>
  <si>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</si>
  <si>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</si>
  <si>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</si>
  <si>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</si>
  <si>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</si>
  <si>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</si>
  <si>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</si>
  <si>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</si>
  <si>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</si>
  <si>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</si>
  <si>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</si>
  <si>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</si>
  <si>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</si>
  <si>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</si>
  <si>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</si>
  <si>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</si>
  <si>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</si>
  <si>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</si>
  <si>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</si>
  <si>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</si>
  <si>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</si>
  <si>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</si>
  <si>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</si>
  <si>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</si>
  <si>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</si>
  <si>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</si>
  <si>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</si>
  <si>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</si>
  <si>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</si>
  <si>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</si>
  <si>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</si>
  <si>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</si>
  <si>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</si>
  <si>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</si>
  <si>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</si>
  <si>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</si>
  <si>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</si>
  <si>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</si>
  <si>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</si>
  <si>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</si>
  <si>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</si>
  <si>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</si>
  <si>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</si>
  <si>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</si>
  <si>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</si>
  <si>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</si>
  <si>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</si>
  <si>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</si>
  <si>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</si>
  <si>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</si>
  <si>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</si>
  <si>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</si>
  <si>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</si>
  <si>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</si>
  <si>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</si>
  <si>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</si>
  <si>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</si>
  <si>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</si>
  <si>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</si>
  <si>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</si>
  <si>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</si>
  <si>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</si>
  <si>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</si>
  <si>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</si>
  <si>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</si>
  <si>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</si>
  <si>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</si>
  <si>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</si>
  <si>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</si>
  <si>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</si>
  <si>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</si>
  <si>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</si>
  <si>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</si>
  <si>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</si>
  <si>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</si>
  <si>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</si>
  <si>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</si>
  <si>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</si>
  <si>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</si>
  <si>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</si>
  <si>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</si>
  <si>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</si>
  <si>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</si>
  <si>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</si>
  <si>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</si>
  <si>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</si>
  <si>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</si>
  <si>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</si>
  <si>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</si>
  <si>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</si>
  <si>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</si>
  <si>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</si>
  <si>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</si>
  <si>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</si>
  <si>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</si>
  <si>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</si>
  <si>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</si>
  <si>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</si>
  <si>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</si>
  <si>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</si>
  <si>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</si>
  <si>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</si>
  <si>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</si>
  <si>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</si>
  <si>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</si>
  <si>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</si>
  <si>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</si>
  <si>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</si>
  <si>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</si>
  <si>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</si>
  <si>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</si>
  <si>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</si>
  <si>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</si>
  <si>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</si>
  <si>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</si>
  <si>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</si>
  <si>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</si>
  <si>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</si>
  <si>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</si>
  <si>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</si>
  <si>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</si>
  <si>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</si>
  <si>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</si>
  <si>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</si>
  <si>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</si>
  <si>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</si>
  <si>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</si>
  <si>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</si>
  <si>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</si>
  <si>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</si>
  <si>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</si>
  <si>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</si>
  <si>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</si>
  <si>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</si>
  <si>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</si>
  <si>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</si>
  <si>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</si>
  <si>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</si>
  <si>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</si>
  <si>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</si>
  <si>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</si>
  <si>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</si>
  <si>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</si>
  <si>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</si>
  <si>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</si>
  <si>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</si>
  <si>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</si>
  <si>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</si>
  <si>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</si>
  <si>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</si>
  <si>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</si>
  <si>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</si>
  <si>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</si>
  <si>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</si>
  <si>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</si>
  <si>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</si>
  <si>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</si>
  <si>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</si>
  <si>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</si>
  <si>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</si>
  <si>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</si>
  <si>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</si>
  <si>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</si>
  <si>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</si>
  <si>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</si>
  <si>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</si>
  <si>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</si>
  <si>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</si>
  <si>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</si>
  <si>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</si>
  <si>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</si>
  <si>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</si>
  <si>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</si>
  <si>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</si>
  <si>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</si>
  <si>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</si>
  <si>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</si>
  <si>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</si>
  <si>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</si>
  <si>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</si>
  <si>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</si>
  <si>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</si>
  <si>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</si>
  <si>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</si>
  <si>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</si>
  <si>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</si>
  <si>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</si>
  <si>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</si>
  <si>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</si>
  <si>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</si>
  <si>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</si>
  <si>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</si>
  <si>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</si>
  <si>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</si>
  <si>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</si>
  <si>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</si>
  <si>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</si>
  <si>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</si>
  <si>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</si>
  <si>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</si>
  <si>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</si>
  <si>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</si>
  <si>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</si>
  <si>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</si>
  <si>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</si>
  <si>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</si>
  <si>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</si>
  <si>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</si>
  <si>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</si>
  <si>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</si>
  <si>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</si>
  <si>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</si>
  <si>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</si>
  <si>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</si>
  <si>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</si>
  <si>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</si>
  <si>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</si>
  <si>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</si>
  <si>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</si>
  <si>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</si>
  <si>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</si>
  <si>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</si>
  <si>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</si>
  <si>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</si>
  <si>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</si>
  <si>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</si>
  <si>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</si>
  <si>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</si>
  <si>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</si>
  <si>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</si>
  <si>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</si>
  <si>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</si>
  <si>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</si>
  <si>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</si>
  <si>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</si>
  <si>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</si>
  <si>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</si>
  <si>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</si>
  <si>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</si>
  <si>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</si>
  <si>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</si>
  <si>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</si>
  <si>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</si>
  <si>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</si>
  <si>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</si>
  <si>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</si>
  <si>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</si>
  <si>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</si>
  <si>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</si>
  <si>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</si>
  <si>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</si>
  <si>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</si>
  <si>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</si>
  <si>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</si>
  <si>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</si>
  <si>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</si>
  <si>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</si>
  <si>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</si>
  <si>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</si>
  <si>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</si>
  <si>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</si>
  <si>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</si>
  <si>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</si>
  <si>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</si>
  <si>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</si>
  <si>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</si>
  <si>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</si>
  <si>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</si>
  <si>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</si>
  <si>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</si>
  <si>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</si>
  <si>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</si>
  <si>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</si>
  <si>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</si>
  <si>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</si>
  <si>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</si>
  <si>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</si>
  <si>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</si>
  <si>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</si>
  <si>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</si>
  <si>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</si>
  <si>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</si>
  <si>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</si>
  <si>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</si>
  <si>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</si>
  <si>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</si>
  <si>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</si>
  <si>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</si>
  <si>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</si>
  <si>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</si>
  <si>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</si>
  <si>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</si>
  <si>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</si>
  <si>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</si>
  <si>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</si>
  <si>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</si>
  <si>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</si>
  <si>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</si>
  <si>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</si>
  <si>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</si>
  <si>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</si>
  <si>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</si>
  <si>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</si>
  <si>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</si>
  <si>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</si>
  <si>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</si>
  <si>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</si>
  <si>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</si>
  <si>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</si>
  <si>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</si>
  <si>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</si>
  <si>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</si>
  <si>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</si>
  <si>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</si>
  <si>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</si>
  <si>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</si>
  <si>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</si>
  <si>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</si>
  <si>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</si>
  <si>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</si>
  <si>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</si>
  <si>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</si>
  <si>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</si>
  <si>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</si>
  <si>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</si>
  <si>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</si>
  <si>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</si>
  <si>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</si>
  <si>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</si>
  <si>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</si>
  <si>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</si>
  <si>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</si>
  <si>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</si>
  <si>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</si>
  <si>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</si>
  <si>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</si>
  <si>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</si>
  <si>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</si>
  <si>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</si>
  <si>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</si>
  <si>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</si>
  <si>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</si>
  <si>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</si>
  <si>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</si>
  <si>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</si>
  <si>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</si>
  <si>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</si>
  <si>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</si>
  <si>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</si>
  <si>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</si>
  <si>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</si>
  <si>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</si>
  <si>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</si>
  <si>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</si>
  <si>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</si>
  <si>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</si>
  <si>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</si>
  <si>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</si>
  <si>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</si>
  <si>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</si>
  <si>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</si>
  <si>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</si>
  <si>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</si>
  <si>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</si>
  <si>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</si>
  <si>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</si>
  <si>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</si>
  <si>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</si>
  <si>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</si>
  <si>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</si>
  <si>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</si>
  <si>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</si>
  <si>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</si>
  <si>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</si>
  <si>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</si>
  <si>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</si>
  <si>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</si>
  <si>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</si>
  <si>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</si>
  <si>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</si>
  <si>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</si>
  <si>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</si>
  <si>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</si>
  <si>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</si>
  <si>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</si>
  <si>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</si>
  <si>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</si>
  <si>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</si>
  <si>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</si>
  <si>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</si>
  <si>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</si>
  <si>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</si>
  <si>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</si>
  <si>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</si>
  <si>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</si>
  <si>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</si>
  <si>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</si>
  <si>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</si>
  <si>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</si>
  <si>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</si>
  <si>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</si>
  <si>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</si>
  <si>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</si>
  <si>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</si>
  <si>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</si>
  <si>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</si>
  <si>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</si>
  <si>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</si>
  <si>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</si>
  <si>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</si>
  <si>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</si>
  <si>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</si>
  <si>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</si>
  <si>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</si>
  <si>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</si>
  <si>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</si>
  <si>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</si>
  <si>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</si>
  <si>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</si>
  <si>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</si>
  <si>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</si>
  <si>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</si>
  <si>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</si>
  <si>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</si>
  <si>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</si>
  <si>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</si>
  <si>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</si>
  <si>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</si>
  <si>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</si>
  <si>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</si>
  <si>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</si>
  <si>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</si>
  <si>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</si>
  <si>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</si>
  <si>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</si>
  <si>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</si>
  <si>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</si>
  <si>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</si>
  <si>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</si>
  <si>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</si>
  <si>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</si>
  <si>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</si>
  <si>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</si>
  <si>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</si>
  <si>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</si>
  <si>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</si>
  <si>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</si>
  <si>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</si>
  <si>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</si>
  <si>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</si>
  <si>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</si>
  <si>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</si>
  <si>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</si>
  <si>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</si>
  <si>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</si>
  <si>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</si>
  <si>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</si>
  <si>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</si>
  <si>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</si>
  <si>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</si>
  <si>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</si>
  <si>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</si>
  <si>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</si>
  <si>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</si>
  <si>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</si>
  <si>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</si>
  <si>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</si>
  <si>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</si>
  <si>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</si>
  <si>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</si>
  <si>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</si>
  <si>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</si>
  <si>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</si>
  <si>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</si>
  <si>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</si>
  <si>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</si>
  <si>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</si>
  <si>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</si>
  <si>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</si>
  <si>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</si>
  <si>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</si>
  <si>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</si>
  <si>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</si>
  <si>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</si>
  <si>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</si>
  <si>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</si>
  <si>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</si>
  <si>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</si>
  <si>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</si>
  <si>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</si>
  <si>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</si>
  <si>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</si>
  <si>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</si>
  <si>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</si>
  <si>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</si>
  <si>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</si>
  <si>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</si>
  <si>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</si>
  <si>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</si>
  <si>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</si>
  <si>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</si>
  <si>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</si>
  <si>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</si>
  <si>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</si>
  <si>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</si>
  <si>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</si>
  <si>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</si>
  <si>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</si>
  <si>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</si>
  <si>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</si>
  <si>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</si>
  <si>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</si>
  <si>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</si>
  <si>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</si>
  <si>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</si>
  <si>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</si>
  <si>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</si>
  <si>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</si>
  <si>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</si>
  <si>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</si>
  <si>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</si>
  <si>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</si>
  <si>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</si>
  <si>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</si>
  <si>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</si>
  <si>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</si>
  <si>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</si>
  <si>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</si>
  <si>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</si>
  <si>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</si>
  <si>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</si>
  <si>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</si>
  <si>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</si>
  <si>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</si>
  <si>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</si>
  <si>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</si>
  <si>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</si>
  <si>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</si>
  <si>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</si>
  <si>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</si>
  <si>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</si>
  <si>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</si>
  <si>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</si>
  <si>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</si>
  <si>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</si>
  <si>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</si>
  <si>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</si>
  <si>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</si>
  <si>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</si>
  <si>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</si>
  <si>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</si>
  <si>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</si>
  <si>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</si>
  <si>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</si>
  <si>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</si>
  <si>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</si>
  <si>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</si>
  <si>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</si>
  <si>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</si>
  <si>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</si>
  <si>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</si>
  <si>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</si>
  <si>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</si>
  <si>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</si>
  <si>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</si>
  <si>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</si>
  <si>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</si>
  <si>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</si>
  <si>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</si>
  <si>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</si>
  <si>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</si>
  <si>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</si>
  <si>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</si>
  <si>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</si>
  <si>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</si>
  <si>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</si>
  <si>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</si>
  <si>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</si>
  <si>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</si>
  <si>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</si>
  <si>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</si>
  <si>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</si>
  <si>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</si>
  <si>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</si>
  <si>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</si>
  <si>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</si>
  <si>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</si>
  <si>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</si>
  <si>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</si>
  <si>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</si>
  <si>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</si>
  <si>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</si>
  <si>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</si>
  <si>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</si>
  <si>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</si>
  <si>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</si>
  <si>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</si>
  <si>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</si>
  <si>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</si>
  <si>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</si>
  <si>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</si>
  <si>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</si>
  <si>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</si>
  <si>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</si>
  <si>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</si>
  <si>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</si>
  <si>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</si>
  <si>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</si>
  <si>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</si>
  <si>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</si>
  <si>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</si>
  <si>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</si>
  <si>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</si>
  <si>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</si>
  <si>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</si>
  <si>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</si>
  <si>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</si>
  <si>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</si>
  <si>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</si>
  <si>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</si>
  <si>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</si>
  <si>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</si>
  <si>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</si>
  <si>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</si>
  <si>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</si>
  <si>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</si>
  <si>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</si>
  <si>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</si>
  <si>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</si>
  <si>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</si>
  <si>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</si>
  <si>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</si>
  <si>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</si>
  <si>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</si>
  <si>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</si>
  <si>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</si>
  <si>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</si>
  <si>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</si>
  <si>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</si>
  <si>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</si>
  <si>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</si>
  <si>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</si>
  <si>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</si>
  <si>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</si>
  <si>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</si>
  <si>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</si>
  <si>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</si>
  <si>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</si>
  <si>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</si>
  <si>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</si>
  <si>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</si>
  <si>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</si>
  <si>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</si>
  <si>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</si>
  <si>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</si>
  <si>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</si>
  <si>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</si>
  <si>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</si>
  <si>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</si>
  <si>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</si>
  <si>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</si>
  <si>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</si>
  <si>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</si>
  <si>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</si>
  <si>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</si>
  <si>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</si>
  <si>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</si>
  <si>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</si>
  <si>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</si>
  <si>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</si>
  <si>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</si>
  <si>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</si>
  <si>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</si>
  <si>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</si>
  <si>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</si>
  <si>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</si>
  <si>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</si>
  <si>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</si>
  <si>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</si>
  <si>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</si>
  <si>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</si>
  <si>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</si>
  <si>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</si>
  <si>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</si>
  <si>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</si>
  <si>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</si>
  <si>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</si>
  <si>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</si>
  <si>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</si>
  <si>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</si>
  <si>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</si>
  <si>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</si>
  <si>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</si>
  <si>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</si>
  <si>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</si>
  <si>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</si>
  <si>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</si>
  <si>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</si>
  <si>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</si>
  <si>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</si>
  <si>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</si>
  <si>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</si>
  <si>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</si>
  <si>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</si>
  <si>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</si>
  <si>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</si>
  <si>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</si>
  <si>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</si>
  <si>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</si>
  <si>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</si>
  <si>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</si>
  <si>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</si>
  <si>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</si>
  <si>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</si>
  <si>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</si>
  <si>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</si>
  <si>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</si>
  <si>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</si>
  <si>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</si>
  <si>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</si>
  <si>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</si>
  <si>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</si>
  <si>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</si>
  <si>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</si>
  <si>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</si>
  <si>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</si>
  <si>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</si>
  <si>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</si>
  <si>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</si>
  <si>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</si>
  <si>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</si>
  <si>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</si>
  <si>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</si>
  <si>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</si>
  <si>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</si>
  <si>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</si>
  <si>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</si>
  <si>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</si>
  <si>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</si>
  <si>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</si>
  <si>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</si>
  <si>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</si>
  <si>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</si>
  <si>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</si>
  <si>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</si>
  <si>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</si>
  <si>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</si>
  <si>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</si>
  <si>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</si>
  <si>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</si>
  <si>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</si>
  <si>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</si>
  <si>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</si>
  <si>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</si>
  <si>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</si>
  <si>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</si>
  <si>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</si>
  <si>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</si>
  <si>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</si>
  <si>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</si>
  <si>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</si>
  <si>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</si>
  <si>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</si>
  <si>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</si>
  <si>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</si>
  <si>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</si>
  <si>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</si>
  <si>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</si>
  <si>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</si>
  <si>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</si>
  <si>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</si>
  <si>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</si>
  <si>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</si>
  <si>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</si>
  <si>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</si>
  <si>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</si>
  <si>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</si>
  <si>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</si>
  <si>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</si>
  <si>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</si>
  <si>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</si>
  <si>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</si>
  <si>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</si>
  <si>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</si>
  <si>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</si>
  <si>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</si>
  <si>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</si>
  <si>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</si>
  <si>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</si>
  <si>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</si>
  <si>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</si>
  <si>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</si>
  <si>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</si>
  <si>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</si>
  <si>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</si>
  <si>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</si>
  <si>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</si>
  <si>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</si>
  <si>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</si>
  <si>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</si>
  <si>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</si>
  <si>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</si>
  <si>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</si>
  <si>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</si>
  <si>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</si>
  <si>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</si>
  <si>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</si>
  <si>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</si>
  <si>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</si>
  <si>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</si>
  <si>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</si>
  <si>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</si>
  <si>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</si>
  <si>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</si>
  <si>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</si>
  <si>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</si>
  <si>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</si>
  <si>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</si>
  <si>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</si>
  <si>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</si>
  <si>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</si>
  <si>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</si>
  <si>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</si>
  <si>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</si>
  <si>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</si>
  <si>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</si>
  <si>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</si>
  <si>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</si>
  <si>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</si>
  <si>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</si>
  <si>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</si>
  <si>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</si>
  <si>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</si>
  <si>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</si>
  <si>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</si>
  <si>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</si>
  <si>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</si>
  <si>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</si>
  <si>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</si>
  <si>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</si>
  <si>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</si>
  <si>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</si>
  <si>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</si>
  <si>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</si>
  <si>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</si>
  <si>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</si>
  <si>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</si>
  <si>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</si>
  <si>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</si>
  <si>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</si>
  <si>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</si>
  <si>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</si>
  <si>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</si>
  <si>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</si>
  <si>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</si>
  <si>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</si>
  <si>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</si>
  <si>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</si>
  <si>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</si>
  <si>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</si>
  <si>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</si>
  <si>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</si>
  <si>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</si>
  <si>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</si>
  <si>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</si>
  <si>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</si>
  <si>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</si>
  <si>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</si>
  <si>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</si>
  <si>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</si>
  <si>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</si>
  <si>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</si>
  <si>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</si>
  <si>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</si>
  <si>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</si>
  <si>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</si>
  <si>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</si>
  <si>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</si>
  <si>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</si>
  <si>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</si>
  <si>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</si>
  <si>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</si>
  <si>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</si>
  <si>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</si>
  <si>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</si>
  <si>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</si>
  <si>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</si>
  <si>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</si>
  <si>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</si>
  <si>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</si>
  <si>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</si>
  <si>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</si>
  <si>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</si>
  <si>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</si>
  <si>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</si>
  <si>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</si>
  <si>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</si>
  <si>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</si>
  <si>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</si>
  <si>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</si>
  <si>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</si>
  <si>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</si>
  <si>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</si>
  <si>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</si>
  <si>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</si>
  <si>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</si>
  <si>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</si>
  <si>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</si>
  <si>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</si>
  <si>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</si>
  <si>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</si>
  <si>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</si>
  <si>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</si>
  <si>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</si>
  <si>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</si>
  <si>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</si>
  <si>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</si>
  <si>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</si>
  <si>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</si>
  <si>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</si>
  <si>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</si>
  <si>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</si>
  <si>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</si>
  <si>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</si>
  <si>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</si>
  <si>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</si>
  <si>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</si>
  <si>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</si>
  <si>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</si>
  <si>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</si>
  <si>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</si>
  <si>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</si>
  <si>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</si>
  <si>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</si>
  <si>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</si>
  <si>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</si>
  <si>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</si>
  <si>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</si>
  <si>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</si>
  <si>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</si>
  <si>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</si>
  <si>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</si>
  <si>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</si>
  <si>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</si>
  <si>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</si>
  <si>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</si>
  <si>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</si>
  <si>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</si>
  <si>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</si>
  <si>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</si>
  <si>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</si>
  <si>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</si>
  <si>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</si>
  <si>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</si>
  <si>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</si>
  <si>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</si>
  <si>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</si>
  <si>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</si>
  <si>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</si>
  <si>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</si>
  <si>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</si>
  <si>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</si>
  <si>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</si>
  <si>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</si>
  <si>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</si>
  <si>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</si>
  <si>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</si>
  <si>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</si>
  <si>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</si>
  <si>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</si>
  <si>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</si>
  <si>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</si>
  <si>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</si>
  <si>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</si>
  <si>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</si>
  <si>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</si>
  <si>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</si>
  <si>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</si>
  <si>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</si>
  <si>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</si>
  <si>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</si>
  <si>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</si>
  <si>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</si>
  <si>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</si>
  <si>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</si>
  <si>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</si>
  <si>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</si>
  <si>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</si>
  <si>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</si>
  <si>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</si>
  <si>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</si>
  <si>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</si>
  <si>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</si>
  <si>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</si>
  <si>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</si>
  <si>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</si>
  <si>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</si>
  <si>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</si>
  <si>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</si>
  <si>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</si>
  <si>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</si>
  <si>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</si>
  <si>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</si>
  <si>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</si>
  <si>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</si>
  <si>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</si>
  <si>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</si>
  <si>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</si>
  <si>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</si>
  <si>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</si>
  <si>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</si>
  <si>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</si>
  <si>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</si>
  <si>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</si>
  <si>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</si>
  <si>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</si>
  <si>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</si>
  <si>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</si>
  <si>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</si>
  <si>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</si>
  <si>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</si>
  <si>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</si>
  <si>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</si>
  <si>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</si>
  <si>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</si>
  <si>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</si>
  <si>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</si>
  <si>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</si>
  <si>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</si>
  <si>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</si>
  <si>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</si>
  <si>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</si>
  <si>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</si>
  <si>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</si>
  <si>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</si>
  <si>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</si>
  <si>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</si>
  <si>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</si>
  <si>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</si>
  <si>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</si>
  <si>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</si>
  <si>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</si>
  <si>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</si>
  <si>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</si>
  <si>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</si>
  <si>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</si>
  <si>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</si>
  <si>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</si>
  <si>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</si>
  <si>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</si>
  <si>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</si>
  <si>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</si>
  <si>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</si>
  <si>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</si>
  <si>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</si>
  <si>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</si>
  <si>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</si>
  <si>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</si>
  <si>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</si>
  <si>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</si>
  <si>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</si>
  <si>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</si>
  <si>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</si>
  <si>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</si>
  <si>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</si>
  <si>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</si>
  <si>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</si>
  <si>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</si>
  <si>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</si>
  <si>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</si>
  <si>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</si>
  <si>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</si>
  <si>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</si>
  <si>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</si>
  <si>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</si>
  <si>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</si>
  <si>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</si>
  <si>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</si>
  <si>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</si>
  <si>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</si>
  <si>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</si>
  <si>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</si>
  <si>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</si>
  <si>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</si>
  <si>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</si>
  <si>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</si>
  <si>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</si>
  <si>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</si>
  <si>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</si>
  <si>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</si>
  <si>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</si>
  <si>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</si>
  <si>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</si>
  <si>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</si>
  <si>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</si>
  <si>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</si>
  <si>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</si>
  <si>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</si>
  <si>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</si>
  <si>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</si>
  <si>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</si>
  <si>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</si>
  <si>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</si>
  <si>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</si>
  <si>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</si>
  <si>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</si>
  <si>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</si>
  <si>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</si>
  <si>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</si>
  <si>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</si>
  <si>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</si>
  <si>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</si>
  <si>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</si>
  <si>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</si>
  <si>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</si>
  <si>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</si>
  <si>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</si>
  <si>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</si>
  <si>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</si>
  <si>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</si>
  <si>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</si>
  <si>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</si>
  <si>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</si>
  <si>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</si>
  <si>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</si>
  <si>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</si>
  <si>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</si>
  <si>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</si>
  <si>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</si>
  <si>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</si>
  <si>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</si>
  <si>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</si>
  <si>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</si>
  <si>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</si>
  <si>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</si>
  <si>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</si>
  <si>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</si>
  <si>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</si>
  <si>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</si>
  <si>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</si>
  <si>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</si>
  <si>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</si>
  <si>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</si>
  <si>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</si>
  <si>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</si>
  <si>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</si>
  <si>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</si>
  <si>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</si>
  <si>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</si>
  <si>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</si>
  <si>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</si>
  <si>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</si>
  <si>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</si>
  <si>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</si>
  <si>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</si>
  <si>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</si>
  <si>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</si>
  <si>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</si>
  <si>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</si>
  <si>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</si>
  <si>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</si>
  <si>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</si>
  <si>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</si>
  <si>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</si>
  <si>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</si>
  <si>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</si>
  <si>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</si>
  <si>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</si>
  <si>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</si>
  <si>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</si>
  <si>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</si>
  <si>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</si>
  <si>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</si>
  <si>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</si>
  <si>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</si>
  <si>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</si>
  <si>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</si>
  <si>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</si>
  <si>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</si>
  <si>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</si>
  <si>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</si>
  <si>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</si>
  <si>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</si>
  <si>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</si>
  <si>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</si>
  <si>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</si>
  <si>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</si>
  <si>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</si>
  <si>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</si>
  <si>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</si>
  <si>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</si>
  <si>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</si>
  <si>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</si>
  <si>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</si>
  <si>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</si>
  <si>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</si>
  <si>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</si>
  <si>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</si>
  <si>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</si>
  <si>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</si>
  <si>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</si>
  <si>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</si>
  <si>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</si>
  <si>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</si>
  <si>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</si>
  <si>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</si>
  <si>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</si>
  <si>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</si>
  <si>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</si>
  <si>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</si>
  <si>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</si>
  <si>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</si>
  <si>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</si>
  <si>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</si>
  <si>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</si>
  <si>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</si>
  <si>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</si>
  <si>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</si>
  <si>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</si>
  <si>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</si>
  <si>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</si>
  <si>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</si>
  <si>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</si>
  <si>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</si>
  <si>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</si>
  <si>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</si>
  <si>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</si>
  <si>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</si>
  <si>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</si>
  <si>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</si>
  <si>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</si>
  <si>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</si>
  <si>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</si>
  <si>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</si>
  <si>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</si>
  <si>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</si>
  <si>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</si>
  <si>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</si>
  <si>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</si>
  <si>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</si>
  <si>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</si>
  <si>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</si>
  <si>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</si>
  <si>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</si>
  <si>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</si>
  <si>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</si>
  <si>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</si>
  <si>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</si>
  <si>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</si>
  <si>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</si>
  <si>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</si>
  <si>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</si>
  <si>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</si>
  <si>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</si>
  <si>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</si>
  <si>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</si>
  <si>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</si>
  <si>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</si>
  <si>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</si>
  <si>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</si>
  <si>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</si>
  <si>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</si>
  <si>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</si>
  <si>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</si>
  <si>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</si>
  <si>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</si>
  <si>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</si>
  <si>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</si>
  <si>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</si>
  <si>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</si>
  <si>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</si>
  <si>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</si>
  <si>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</si>
  <si>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</si>
  <si>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</si>
  <si>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</si>
  <si>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</si>
  <si>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</si>
  <si>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</si>
  <si>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</si>
  <si>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</si>
  <si>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</si>
  <si>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</si>
  <si>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</si>
  <si>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</si>
  <si>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</si>
  <si>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</si>
  <si>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</si>
  <si>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</si>
  <si>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</si>
  <si>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</si>
  <si>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</si>
  <si>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</si>
  <si>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</si>
  <si>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</si>
  <si>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</si>
  <si>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</si>
  <si>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</si>
  <si>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</si>
  <si>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</si>
  <si>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</si>
  <si>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</si>
  <si>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</si>
  <si>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</si>
  <si>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</si>
  <si>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</si>
  <si>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</si>
  <si>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</si>
  <si>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</si>
  <si>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</si>
  <si>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</si>
  <si>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</si>
  <si>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</si>
  <si>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</si>
  <si>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</si>
  <si>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</si>
  <si>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</si>
  <si>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</si>
  <si>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</si>
  <si>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</si>
  <si>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</si>
  <si>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</si>
  <si>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</si>
  <si>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</si>
  <si>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</si>
  <si>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</si>
  <si>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</si>
  <si>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</si>
  <si>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</si>
  <si>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</si>
  <si>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</si>
  <si>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</si>
  <si>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</si>
  <si>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</si>
  <si>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</si>
  <si>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</si>
  <si>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</si>
  <si>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</si>
  <si>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</si>
  <si>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</si>
  <si>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</si>
  <si>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</si>
  <si>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</si>
  <si>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</si>
  <si>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</si>
  <si>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</si>
  <si>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</si>
  <si>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</si>
  <si>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</si>
  <si>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</si>
  <si>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</si>
  <si>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</si>
  <si>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</si>
  <si>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</si>
  <si>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</si>
  <si>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</si>
  <si>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</si>
  <si>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</si>
  <si>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</si>
  <si>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</si>
  <si>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</si>
  <si>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</si>
  <si>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</si>
  <si>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</si>
  <si>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</si>
  <si>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</si>
  <si>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</si>
  <si>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</si>
  <si>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</si>
  <si>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</si>
  <si>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</si>
  <si>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</si>
  <si>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</si>
  <si>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</si>
  <si>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</si>
  <si>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</si>
  <si>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</si>
  <si>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</si>
  <si>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</si>
  <si>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</si>
  <si>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</si>
  <si>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</si>
  <si>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</si>
  <si>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</si>
  <si>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</si>
  <si>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</si>
  <si>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</si>
  <si>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</si>
  <si>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</si>
  <si>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</si>
  <si>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</si>
  <si>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</si>
  <si>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</si>
  <si>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</si>
  <si>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</si>
  <si>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</si>
  <si>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</si>
  <si>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</si>
  <si>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</si>
  <si>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</si>
  <si>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</si>
  <si>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</si>
  <si>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</si>
  <si>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</si>
  <si>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</si>
  <si>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</si>
  <si>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</si>
  <si>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</si>
  <si>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</si>
  <si>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</si>
  <si>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</si>
  <si>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</si>
  <si>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</si>
  <si>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</si>
  <si>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</si>
  <si>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</si>
  <si>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</si>
  <si>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</si>
  <si>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</si>
  <si>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</si>
  <si>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</si>
  <si>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</si>
  <si>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</si>
  <si>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</si>
  <si>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</si>
  <si>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</si>
  <si>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</si>
  <si>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</si>
  <si>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</si>
  <si>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</si>
  <si>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</si>
  <si>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</si>
  <si>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</si>
  <si>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</si>
  <si>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</si>
  <si>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</si>
  <si>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</si>
  <si>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</si>
  <si>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</si>
  <si>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</si>
  <si>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</si>
  <si>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</si>
  <si>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</si>
  <si>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</si>
  <si>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</si>
  <si>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</si>
  <si>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</si>
  <si>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</si>
  <si>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</si>
  <si>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</si>
  <si>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</si>
  <si>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</si>
  <si>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</si>
  <si>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</si>
  <si>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</si>
  <si>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</si>
  <si>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</si>
  <si>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</si>
  <si>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</si>
  <si>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</si>
  <si>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</si>
  <si>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</si>
  <si>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</si>
  <si>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</si>
  <si>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</si>
  <si>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</si>
  <si>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</si>
  <si>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</si>
  <si>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</si>
  <si>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</si>
  <si>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</si>
  <si>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</si>
  <si>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</si>
  <si>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</si>
  <si>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</si>
  <si>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</si>
  <si>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</si>
  <si>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</si>
  <si>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</si>
  <si>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</si>
  <si>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</si>
  <si>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</si>
  <si>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</si>
  <si>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</si>
  <si>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</si>
  <si>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</si>
  <si>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</si>
  <si>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</si>
  <si>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</si>
  <si>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</si>
  <si>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</si>
  <si>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</si>
  <si>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</si>
  <si>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</si>
  <si>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</si>
  <si>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</si>
  <si>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</si>
  <si>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</si>
  <si>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</si>
  <si>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</si>
  <si>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</si>
  <si>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</si>
  <si>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</si>
  <si>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</si>
  <si>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</si>
  <si>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</si>
  <si>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</si>
  <si>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</si>
  <si>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</si>
  <si>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</si>
  <si>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</si>
  <si>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</si>
  <si>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</si>
  <si>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</si>
  <si>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</si>
  <si>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</si>
  <si>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</si>
  <si>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</si>
  <si>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</si>
  <si>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</si>
  <si>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</si>
  <si>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</si>
  <si>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</si>
  <si>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</si>
  <si>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</si>
  <si>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</si>
  <si>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</si>
  <si>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</si>
  <si>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</si>
  <si>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</si>
  <si>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</si>
  <si>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</si>
  <si>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</si>
  <si>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</si>
  <si>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</si>
  <si>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</si>
  <si>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</si>
  <si>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</si>
  <si>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</si>
  <si>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</si>
  <si>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</si>
  <si>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</si>
  <si>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</si>
  <si>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</si>
  <si>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</si>
  <si>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</si>
  <si>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</si>
  <si>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</si>
  <si>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</si>
  <si>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</si>
  <si>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</si>
  <si>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</si>
  <si>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</si>
  <si>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</si>
  <si>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</si>
  <si>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</si>
  <si>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</si>
  <si>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</si>
  <si>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</si>
  <si>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</si>
  <si>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</si>
  <si>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</si>
  <si>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</si>
  <si>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</si>
  <si>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</si>
  <si>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</si>
  <si>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</si>
  <si>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</si>
  <si>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</si>
  <si>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</si>
  <si>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</si>
  <si>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</si>
  <si>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</si>
  <si>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</si>
  <si>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</si>
  <si>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</si>
  <si>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</si>
  <si>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</si>
  <si>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</si>
  <si>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</si>
  <si>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</si>
  <si>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</si>
  <si>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</si>
  <si>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</si>
  <si>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</si>
  <si>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</si>
  <si>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</si>
  <si>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</si>
  <si>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</si>
  <si>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</si>
  <si>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</si>
  <si>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</si>
  <si>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</si>
  <si>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</si>
  <si>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</si>
  <si>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</si>
  <si>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</si>
  <si>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</si>
  <si>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</si>
  <si>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</si>
  <si>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</si>
  <si>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</si>
  <si>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</si>
  <si>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</si>
  <si>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</si>
  <si>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</si>
  <si>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</si>
  <si>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</si>
  <si>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</si>
  <si>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</si>
  <si>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</si>
  <si>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</si>
  <si>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</si>
  <si>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</si>
  <si>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</si>
  <si>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</si>
  <si>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</si>
  <si>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</si>
  <si>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</si>
  <si>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</si>
  <si>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</si>
  <si>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</si>
  <si>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</si>
  <si>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</si>
  <si>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</si>
  <si>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</si>
  <si>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</si>
  <si>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</si>
  <si>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</si>
  <si>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</si>
  <si>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</si>
  <si>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</si>
  <si>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</si>
  <si>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</si>
  <si>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</si>
  <si>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</si>
  <si>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</si>
  <si>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</si>
  <si>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</si>
  <si>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</si>
  <si>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</si>
  <si>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</si>
  <si>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</si>
  <si>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</si>
  <si>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</si>
  <si>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</si>
  <si>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</si>
  <si>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</si>
  <si>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</si>
  <si>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</si>
  <si>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</si>
  <si>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</si>
  <si>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</si>
  <si>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</si>
  <si>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</si>
  <si>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</si>
  <si>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</si>
  <si>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</si>
  <si>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</si>
  <si>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</si>
  <si>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</si>
  <si>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</si>
  <si>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</si>
  <si>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</si>
  <si>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</si>
  <si>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</si>
  <si>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</si>
  <si>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</si>
  <si>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</si>
  <si>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</si>
  <si>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</si>
  <si>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</si>
  <si>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</si>
  <si>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</si>
  <si>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</si>
  <si>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</si>
  <si>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</si>
  <si>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</si>
  <si>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</si>
  <si>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</si>
  <si>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</si>
  <si>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</si>
  <si>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</si>
  <si>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</si>
  <si>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</si>
  <si>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</si>
  <si>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</si>
  <si>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</si>
  <si>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</si>
  <si>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</si>
  <si>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</si>
  <si>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</si>
  <si>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</si>
  <si>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</si>
  <si>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</si>
  <si>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</si>
  <si>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</si>
  <si>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</si>
  <si>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</si>
  <si>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</si>
  <si>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</si>
  <si>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</si>
  <si>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</si>
  <si>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</si>
  <si>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</si>
  <si>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</si>
  <si>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</si>
  <si>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</si>
  <si>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</si>
  <si>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</si>
  <si>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</si>
  <si>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</si>
  <si>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</si>
  <si>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</si>
  <si>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</si>
  <si>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</si>
  <si>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</si>
  <si>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</si>
  <si>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</si>
  <si>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</si>
  <si>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</si>
  <si>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</si>
  <si>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</si>
  <si>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</si>
  <si>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</si>
  <si>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</si>
  <si>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</si>
  <si>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</si>
  <si>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</si>
  <si>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</si>
  <si>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</si>
  <si>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</si>
  <si>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</si>
  <si>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</si>
  <si>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</si>
  <si>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</si>
  <si>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</si>
  <si>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</si>
  <si>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</si>
  <si>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</si>
  <si>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</si>
  <si>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</si>
  <si>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</si>
  <si>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</si>
  <si>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</si>
  <si>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</si>
  <si>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</si>
  <si>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</si>
  <si>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</si>
  <si>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</si>
  <si>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</si>
  <si>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</si>
  <si>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</si>
  <si>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</si>
  <si>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</si>
  <si>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</si>
  <si>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</si>
  <si>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</si>
  <si>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</si>
  <si>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</si>
  <si>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</si>
  <si>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</si>
  <si>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</si>
  <si>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</si>
  <si>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</si>
  <si>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</si>
  <si>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</si>
  <si>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</si>
  <si>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</si>
  <si>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</si>
  <si>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</si>
  <si>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</si>
  <si>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</si>
  <si>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</si>
  <si>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</si>
  <si>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</si>
  <si>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</si>
  <si>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</si>
  <si>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</si>
  <si>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</si>
  <si>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</si>
  <si>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</si>
  <si>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</si>
  <si>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</si>
  <si>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</si>
  <si>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</si>
  <si>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</si>
  <si>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</si>
  <si>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</si>
  <si>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</si>
  <si>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</si>
  <si>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</si>
  <si>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</si>
  <si>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</si>
  <si>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</si>
  <si>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</si>
  <si>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</si>
  <si>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</si>
  <si>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</si>
  <si>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</si>
  <si>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</si>
  <si>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</si>
  <si>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</si>
  <si>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</si>
  <si>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</si>
  <si>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</si>
  <si>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</si>
  <si>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</si>
  <si>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</si>
  <si>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</si>
  <si>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</si>
  <si>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</si>
  <si>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</si>
  <si>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</si>
  <si>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</si>
  <si>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</si>
  <si>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</si>
  <si>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</si>
  <si>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</si>
  <si>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</si>
  <si>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</si>
  <si>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</si>
  <si>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</si>
  <si>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</si>
  <si>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</si>
  <si>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</si>
  <si>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</si>
  <si>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</si>
  <si>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</si>
  <si>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</si>
  <si>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</si>
  <si>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</si>
  <si>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</si>
  <si>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</si>
  <si>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</si>
  <si>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</si>
  <si>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</si>
  <si>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</si>
  <si>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</si>
  <si>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</si>
  <si>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</si>
  <si>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</si>
  <si>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</si>
  <si>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</si>
  <si>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</si>
  <si>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</si>
  <si>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</si>
  <si>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</si>
  <si>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</si>
  <si>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</si>
  <si>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</si>
  <si>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</si>
  <si>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</si>
  <si>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</si>
  <si>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</si>
  <si>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</si>
  <si>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</si>
  <si>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</si>
  <si>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</si>
  <si>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</si>
  <si>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</si>
  <si>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</si>
  <si>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</si>
  <si>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</si>
  <si>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</si>
  <si>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</si>
  <si>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</si>
  <si>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</si>
  <si>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</si>
  <si>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</si>
  <si>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</si>
  <si>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</si>
  <si>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</si>
  <si>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</si>
  <si>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</si>
  <si>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</si>
  <si>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</si>
  <si>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</si>
  <si>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</si>
  <si>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</si>
  <si>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</si>
  <si>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</si>
  <si>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</si>
  <si>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</si>
  <si>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</si>
  <si>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</si>
  <si>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</si>
  <si>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</si>
  <si>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</si>
  <si>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</si>
  <si>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</si>
  <si>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</si>
  <si>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</si>
  <si>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</si>
  <si>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</si>
  <si>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</si>
  <si>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</si>
  <si>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</si>
  <si>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</si>
  <si>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</si>
  <si>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</si>
  <si>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</si>
  <si>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</si>
  <si>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</si>
  <si>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</si>
  <si>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</si>
  <si>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</si>
  <si>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</si>
  <si>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</si>
  <si>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</si>
  <si>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</si>
  <si>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</si>
  <si>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</si>
  <si>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</si>
  <si>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</si>
  <si>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</si>
  <si>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</si>
  <si>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</si>
  <si>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</si>
  <si>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</si>
  <si>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</si>
  <si>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</si>
  <si>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</si>
  <si>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</si>
  <si>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</si>
  <si>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</si>
  <si>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</si>
  <si>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</si>
  <si>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</si>
  <si>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</si>
  <si>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</si>
  <si>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</si>
  <si>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</si>
  <si>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</si>
  <si>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</si>
  <si>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</si>
  <si>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</si>
  <si>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</si>
  <si>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</si>
  <si>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</si>
  <si>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</si>
  <si>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</si>
  <si>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</si>
  <si>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</si>
  <si>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</si>
  <si>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</si>
  <si>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</si>
  <si>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</si>
  <si>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</si>
  <si>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</si>
  <si>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</si>
  <si>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</si>
  <si>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</si>
  <si>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</si>
  <si>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</si>
  <si>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</si>
  <si>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</si>
  <si>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</si>
  <si>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</si>
  <si>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</si>
  <si>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</si>
  <si>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</si>
  <si>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</si>
  <si>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</si>
  <si>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</si>
  <si>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</si>
  <si>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</si>
  <si>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</si>
  <si>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</si>
  <si>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</si>
  <si>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</si>
  <si>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</si>
  <si>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</si>
  <si>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</si>
  <si>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</si>
  <si>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</si>
  <si>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</si>
  <si>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</si>
  <si>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</si>
  <si>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</si>
  <si>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</si>
  <si>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</si>
  <si>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</si>
  <si>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</si>
  <si>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</si>
  <si>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</si>
  <si>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</si>
  <si>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</si>
  <si>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</si>
  <si>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</si>
  <si>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</si>
  <si>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</si>
  <si>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</si>
  <si>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</si>
  <si>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</si>
  <si>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</si>
  <si>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</si>
  <si>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</si>
  <si>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</si>
  <si>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</si>
  <si>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</si>
  <si>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</si>
  <si>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</si>
  <si>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</si>
  <si>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</si>
  <si>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</si>
  <si>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</si>
  <si>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</si>
  <si>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</si>
  <si>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</si>
  <si>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</si>
  <si>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</si>
  <si>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</si>
  <si>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</si>
  <si>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</si>
  <si>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</si>
  <si>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</si>
  <si>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</si>
  <si>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</si>
  <si>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</si>
  <si>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</si>
  <si>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</si>
  <si>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</si>
  <si>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</si>
  <si>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</si>
  <si>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</si>
  <si>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</si>
  <si>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</si>
  <si>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</si>
  <si>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</si>
  <si>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</si>
  <si>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</si>
  <si>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</si>
  <si>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</si>
  <si>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</si>
  <si>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</si>
  <si>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</si>
  <si>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</si>
  <si>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</si>
  <si>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</si>
  <si>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</si>
  <si>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</si>
  <si>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</si>
  <si>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</si>
  <si>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</si>
  <si>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</si>
  <si>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</si>
  <si>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</si>
  <si>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</si>
  <si>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</si>
  <si>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</si>
  <si>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</si>
  <si>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</si>
  <si>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</si>
  <si>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</si>
  <si>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</si>
  <si>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</si>
  <si>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</si>
  <si>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</si>
  <si>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</si>
  <si>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</si>
  <si>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</si>
  <si>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</si>
  <si>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</si>
  <si>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</si>
  <si>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</si>
  <si>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</si>
  <si>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</si>
  <si>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</si>
  <si>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</si>
  <si>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</si>
  <si>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</si>
  <si>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</si>
  <si>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</si>
  <si>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</si>
  <si>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</si>
  <si>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</si>
  <si>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</si>
  <si>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</si>
  <si>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</si>
  <si>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</si>
  <si>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</si>
  <si>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</si>
  <si>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</si>
  <si>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</si>
  <si>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</si>
  <si>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</si>
  <si>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</si>
  <si>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</si>
  <si>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</si>
  <si>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</si>
  <si>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</si>
  <si>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</si>
  <si>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</si>
  <si>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</si>
  <si>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</si>
  <si>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</si>
  <si>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</si>
  <si>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</si>
  <si>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</si>
  <si>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</si>
  <si>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</si>
  <si>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</si>
  <si>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</si>
  <si>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</si>
  <si>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</si>
  <si>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</si>
  <si>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</si>
  <si>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</si>
  <si>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</si>
  <si>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</si>
  <si>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</si>
  <si>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</si>
  <si>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</si>
  <si>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</si>
  <si>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</si>
  <si>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</si>
  <si>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</si>
  <si>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</si>
  <si>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</si>
  <si>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</si>
  <si>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</si>
  <si>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</si>
  <si>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</si>
  <si>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</si>
  <si>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</si>
  <si>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</si>
  <si>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</si>
  <si>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</si>
  <si>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</si>
  <si>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</si>
  <si>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</si>
  <si>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</si>
  <si>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</si>
  <si>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</si>
  <si>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</si>
  <si>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</si>
  <si>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</si>
  <si>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</si>
  <si>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</si>
  <si>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</si>
  <si>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</si>
  <si>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</si>
  <si>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</si>
  <si>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</si>
  <si>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</si>
  <si>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</si>
  <si>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</si>
  <si>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</si>
  <si>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</si>
  <si>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</si>
  <si>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</si>
  <si>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</si>
  <si>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</si>
  <si>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</si>
  <si>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</si>
  <si>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</si>
  <si>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</si>
  <si>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</si>
  <si>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</si>
  <si>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</si>
  <si>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</si>
  <si>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</si>
  <si>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</si>
  <si>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</si>
  <si>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</si>
  <si>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</si>
  <si>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</si>
  <si>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</si>
  <si>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</si>
  <si>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</si>
  <si>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</si>
  <si>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</si>
  <si>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</si>
  <si>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</si>
  <si>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</si>
  <si>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</si>
  <si>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</si>
  <si>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</si>
  <si>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</si>
  <si>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</si>
  <si>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</si>
  <si>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</si>
  <si>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</si>
  <si>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</si>
  <si>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</si>
  <si>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</si>
  <si>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</si>
  <si>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</si>
  <si>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</si>
  <si>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</si>
  <si>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</si>
  <si>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</si>
  <si>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</si>
  <si>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</si>
  <si>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</si>
  <si>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</si>
  <si>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</si>
  <si>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</si>
  <si>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</si>
  <si>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</si>
  <si>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</si>
  <si>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</si>
  <si>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</si>
  <si>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</si>
  <si>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</si>
  <si>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</si>
  <si>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</si>
  <si>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</si>
  <si>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</si>
  <si>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</si>
  <si>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</si>
  <si>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</si>
  <si>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</si>
  <si>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</si>
  <si>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</si>
  <si>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</si>
  <si>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</si>
  <si>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</si>
  <si>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</si>
  <si>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</si>
  <si>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</si>
  <si>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</si>
  <si>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</si>
  <si>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</si>
  <si>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</si>
  <si>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</si>
  <si>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</si>
  <si>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</si>
  <si>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</si>
  <si>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</si>
  <si>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</si>
  <si>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</si>
  <si>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</si>
  <si>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</si>
  <si>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</si>
  <si>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</si>
  <si>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</si>
  <si>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</si>
  <si>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</si>
  <si>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</si>
  <si>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</si>
  <si>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</si>
  <si>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</si>
  <si>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</si>
  <si>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</si>
  <si>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</si>
  <si>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</si>
  <si>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</si>
  <si>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</si>
  <si>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</si>
  <si>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</si>
  <si>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</si>
  <si>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</si>
  <si>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</si>
  <si>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</si>
  <si>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</si>
  <si>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</si>
  <si>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</si>
  <si>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</si>
  <si>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</si>
  <si>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</si>
  <si>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</si>
  <si>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</si>
  <si>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</si>
  <si>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</si>
  <si>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</si>
  <si>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</si>
  <si>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</si>
  <si>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</si>
  <si>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</si>
  <si>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</si>
  <si>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</si>
  <si>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</si>
  <si>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</si>
  <si>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</si>
  <si>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</si>
  <si>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</si>
  <si>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</si>
  <si>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</si>
  <si>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</si>
  <si>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</si>
  <si>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</si>
  <si>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</si>
  <si>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</si>
  <si>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</si>
  <si>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</si>
  <si>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</si>
  <si>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</si>
  <si>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</si>
  <si>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</si>
  <si>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</si>
  <si>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</si>
  <si>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</si>
  <si>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</si>
  <si>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</si>
  <si>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</si>
  <si>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</si>
  <si>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</si>
  <si>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</si>
  <si>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</si>
  <si>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</si>
  <si>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</si>
  <si>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</si>
  <si>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</si>
  <si>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</si>
  <si>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</si>
  <si>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</si>
  <si>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</si>
  <si>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</si>
  <si>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</si>
  <si>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</si>
  <si>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</si>
  <si>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</si>
  <si>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</si>
  <si>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</si>
  <si>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</si>
  <si>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</si>
  <si>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</si>
  <si>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</si>
  <si>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</si>
  <si>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</si>
  <si>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</si>
  <si>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</si>
  <si>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</si>
  <si>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</si>
  <si>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</si>
  <si>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</si>
  <si>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</si>
  <si>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</si>
  <si>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</si>
  <si>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</si>
  <si>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</si>
  <si>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</si>
  <si>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</si>
  <si>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</si>
  <si>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</si>
  <si>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</si>
  <si>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</si>
  <si>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</si>
  <si>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</si>
  <si>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</si>
  <si>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</si>
  <si>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</si>
  <si>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</si>
  <si>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</si>
  <si>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</si>
  <si>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</si>
  <si>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</si>
  <si>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</si>
  <si>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</si>
  <si>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</si>
  <si>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</si>
  <si>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</si>
  <si>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</si>
  <si>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</si>
  <si>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</si>
  <si>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</si>
  <si>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</si>
  <si>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</si>
  <si>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</si>
  <si>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</si>
  <si>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</si>
  <si>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</si>
  <si>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</si>
  <si>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</si>
  <si>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</si>
  <si>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</si>
  <si>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</si>
  <si>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</si>
  <si>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</si>
  <si>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</si>
  <si>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</si>
  <si>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</si>
  <si>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</si>
  <si>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</si>
  <si>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</si>
  <si>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</si>
  <si>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</si>
  <si>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</si>
  <si>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</si>
  <si>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</si>
  <si>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</si>
  <si>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</si>
  <si>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</si>
  <si>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</si>
  <si>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</si>
  <si>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</si>
  <si>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</si>
  <si>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</si>
  <si>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</si>
  <si>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</si>
  <si>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</si>
  <si>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</si>
  <si>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</si>
  <si>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</si>
  <si>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</si>
  <si>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</si>
  <si>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</si>
  <si>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</si>
  <si>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</si>
  <si>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</si>
  <si>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</si>
  <si>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</si>
  <si>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</si>
  <si>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</si>
  <si>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</si>
  <si>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</si>
  <si>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</si>
  <si>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</si>
  <si>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</si>
  <si>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</si>
  <si>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</si>
  <si>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</si>
  <si>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</si>
  <si>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</si>
  <si>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</si>
  <si>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</si>
  <si>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</si>
  <si>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</si>
  <si>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</si>
  <si>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</si>
  <si>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</si>
  <si>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</si>
  <si>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</si>
  <si>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</si>
  <si>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</si>
  <si>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</si>
  <si>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</si>
  <si>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</si>
  <si>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</si>
  <si>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</si>
  <si>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</si>
  <si>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</si>
  <si>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</si>
  <si>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</si>
  <si>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</si>
  <si>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</si>
  <si>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</si>
  <si>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</si>
  <si>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</si>
  <si>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</si>
  <si>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</si>
  <si>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</si>
  <si>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</si>
  <si>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</si>
  <si>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</si>
  <si>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</si>
  <si>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</si>
  <si>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</si>
  <si>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</si>
  <si>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</si>
  <si>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</si>
  <si>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</si>
  <si>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</si>
  <si>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</si>
  <si>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</si>
  <si>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</si>
  <si>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</si>
  <si>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</si>
  <si>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</si>
  <si>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</si>
  <si>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</si>
  <si>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</si>
  <si>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</si>
  <si>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</si>
  <si>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</si>
  <si>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</si>
  <si>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</si>
  <si>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</si>
  <si>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</si>
  <si>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</si>
  <si>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</si>
  <si>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</si>
  <si>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</si>
  <si>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</si>
  <si>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</si>
  <si>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</si>
  <si>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</si>
  <si>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</si>
  <si>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</si>
  <si>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</si>
  <si>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</si>
  <si>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</si>
  <si>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</si>
  <si>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</si>
  <si>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</si>
  <si>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</si>
  <si>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</si>
  <si>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</si>
  <si>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</si>
  <si>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</si>
  <si>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</si>
  <si>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</si>
  <si>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</si>
  <si>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</si>
  <si>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</si>
  <si>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</si>
  <si>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</si>
  <si>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</si>
  <si>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</si>
  <si>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</si>
  <si>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</si>
  <si>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</si>
  <si>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</si>
  <si>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</si>
  <si>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</si>
  <si>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</si>
  <si>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</si>
  <si>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</si>
  <si>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</si>
  <si>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</si>
  <si>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</si>
  <si>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</si>
  <si>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</si>
  <si>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</si>
  <si>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</si>
  <si>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</si>
  <si>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</si>
  <si>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</si>
  <si>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</si>
  <si>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</si>
  <si>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</si>
  <si>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</si>
  <si>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</si>
  <si>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</si>
  <si>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</si>
  <si>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</si>
  <si>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</si>
  <si>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</si>
  <si>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</si>
  <si>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</si>
  <si>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</si>
  <si>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</si>
  <si>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</si>
  <si>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</si>
  <si>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</si>
  <si>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</si>
  <si>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</si>
  <si>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</si>
  <si>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</si>
  <si>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</si>
  <si>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</si>
  <si>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</si>
  <si>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</si>
  <si>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</si>
  <si>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</si>
  <si>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</si>
  <si>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</si>
  <si>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</si>
  <si>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</si>
  <si>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</si>
  <si>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</si>
  <si>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</si>
  <si>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</si>
  <si>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</si>
  <si>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</si>
  <si>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</si>
  <si>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</si>
  <si>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</si>
  <si>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</si>
  <si>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</si>
  <si>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</si>
  <si>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</si>
  <si>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</si>
  <si>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</si>
  <si>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</si>
  <si>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</si>
  <si>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</si>
  <si>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</si>
  <si>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</si>
  <si>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</si>
  <si>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</si>
  <si>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</si>
  <si>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</si>
  <si>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</si>
  <si>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</si>
  <si>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</si>
  <si>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</si>
  <si>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</si>
  <si>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</si>
  <si>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</si>
  <si>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</si>
  <si>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</si>
  <si>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</si>
  <si>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</si>
  <si>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</si>
  <si>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</si>
  <si>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</si>
  <si>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</si>
  <si>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</si>
  <si>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</si>
  <si>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</si>
  <si>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</si>
  <si>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</si>
  <si>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</si>
  <si>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</si>
  <si>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</si>
  <si>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</si>
  <si>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</si>
  <si>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</si>
  <si>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</si>
  <si>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</si>
  <si>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</si>
  <si>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</si>
  <si>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</si>
  <si>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</si>
  <si>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</si>
  <si>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</si>
  <si>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</si>
  <si>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</si>
  <si>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</si>
  <si>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</si>
  <si>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</si>
  <si>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</si>
  <si>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</si>
  <si>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</si>
  <si>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</si>
  <si>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</si>
  <si>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</si>
  <si>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</si>
  <si>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</si>
  <si>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</si>
  <si>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</si>
  <si>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</si>
  <si>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</si>
  <si>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</si>
  <si>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</si>
  <si>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</si>
  <si>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</si>
  <si>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</si>
  <si>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</si>
  <si>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</si>
  <si>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</si>
  <si>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</si>
  <si>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</si>
  <si>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</si>
  <si>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</si>
  <si>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</si>
  <si>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</si>
  <si>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</si>
  <si>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</si>
  <si>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</si>
  <si>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</si>
  <si>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</si>
  <si>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</si>
  <si>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</si>
  <si>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</si>
  <si>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</si>
  <si>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</si>
  <si>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</si>
  <si>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</si>
  <si>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</si>
  <si>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</si>
  <si>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</si>
  <si>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</si>
  <si>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</si>
  <si>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</si>
  <si>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</si>
  <si>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</si>
  <si>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</si>
  <si>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</si>
  <si>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</si>
  <si>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</si>
  <si>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</si>
  <si>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</si>
  <si>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</si>
  <si>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</si>
  <si>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</si>
  <si>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</si>
  <si>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</si>
  <si>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</si>
  <si>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</si>
  <si>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</si>
  <si>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</si>
  <si>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</si>
  <si>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</si>
  <si>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</si>
  <si>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</si>
  <si>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</si>
  <si>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</si>
  <si>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</si>
  <si>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</si>
  <si>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</si>
  <si>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</si>
  <si>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</si>
  <si>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</si>
  <si>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</si>
  <si>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</si>
  <si>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</si>
  <si>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</si>
  <si>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</si>
  <si>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</si>
  <si>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</si>
  <si>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</si>
  <si>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</si>
  <si>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</si>
  <si>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</si>
  <si>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</si>
  <si>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</si>
  <si>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</si>
  <si>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</si>
  <si>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</si>
  <si>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</si>
  <si>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</si>
  <si>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</si>
  <si>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</si>
  <si>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</si>
  <si>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</si>
  <si>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</si>
  <si>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</si>
  <si>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</si>
  <si>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</si>
  <si>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</si>
  <si>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</si>
  <si>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</si>
  <si>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</si>
  <si>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</si>
  <si>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</si>
  <si>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</si>
  <si>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</si>
  <si>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</si>
  <si>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</si>
  <si>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</si>
  <si>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</si>
  <si>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</si>
  <si>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</si>
  <si>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</si>
  <si>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</si>
  <si>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</si>
  <si>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</si>
  <si>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</si>
  <si>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</si>
  <si>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</si>
  <si>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</si>
  <si>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</si>
  <si>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</si>
  <si>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</si>
  <si>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</si>
  <si>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</si>
  <si>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</si>
  <si>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</si>
  <si>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</si>
  <si>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</si>
  <si>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</si>
  <si>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</si>
  <si>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</si>
  <si>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</si>
  <si>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</si>
  <si>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</si>
  <si>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</si>
  <si>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</si>
  <si>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</si>
  <si>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</si>
  <si>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</si>
  <si>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</si>
  <si>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</si>
  <si>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</si>
  <si>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</si>
  <si>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</si>
  <si>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</si>
  <si>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</si>
  <si>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</si>
  <si>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</si>
  <si>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</si>
  <si>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</si>
  <si>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</si>
  <si>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</si>
  <si>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</si>
  <si>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</si>
  <si>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</si>
  <si>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</si>
  <si>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</si>
  <si>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</si>
  <si>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</si>
  <si>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</si>
  <si>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</si>
  <si>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</si>
  <si>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</si>
  <si>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</si>
  <si>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</si>
  <si>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</si>
  <si>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</si>
  <si>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</si>
  <si>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</si>
  <si>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</si>
  <si>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</si>
  <si>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</si>
  <si>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</si>
  <si>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</si>
  <si>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</si>
  <si>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</si>
  <si>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</si>
  <si>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</si>
  <si>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</si>
  <si>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</si>
  <si>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</si>
  <si>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</si>
  <si>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</si>
  <si>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</si>
  <si>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</si>
  <si>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</si>
  <si>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</si>
  <si>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</si>
  <si>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</si>
  <si>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</si>
  <si>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</si>
  <si>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</si>
  <si>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</si>
  <si>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</si>
  <si>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</si>
  <si>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</si>
  <si>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</si>
  <si>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</si>
  <si>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</si>
  <si>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</si>
  <si>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</si>
  <si>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</si>
  <si>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</si>
  <si>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</si>
  <si>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</si>
  <si>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</si>
  <si>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</si>
  <si>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</si>
  <si>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</si>
  <si>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</si>
  <si>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</si>
  <si>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</si>
  <si>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</si>
  <si>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</si>
  <si>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</si>
  <si>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</si>
  <si>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</si>
  <si>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</si>
  <si>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</si>
  <si>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</si>
  <si>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</si>
  <si>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</si>
  <si>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</si>
  <si>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</si>
  <si>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</si>
  <si>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</si>
  <si>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</si>
  <si>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</si>
  <si>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</si>
  <si>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</si>
  <si>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</si>
  <si>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</si>
  <si>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</si>
  <si>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</si>
  <si>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</si>
  <si>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</si>
  <si>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</si>
  <si>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</si>
  <si>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</si>
  <si>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</si>
  <si>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</si>
  <si>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</si>
  <si>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</si>
  <si>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</si>
  <si>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</si>
  <si>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</si>
  <si>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</si>
  <si>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</si>
  <si>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</si>
  <si>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</si>
  <si>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</si>
  <si>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</si>
  <si>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</si>
  <si>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</si>
  <si>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</si>
  <si>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</si>
  <si>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</si>
  <si>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</si>
  <si>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</si>
  <si>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</si>
  <si>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</si>
  <si>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</si>
  <si>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</si>
  <si>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</si>
  <si>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</si>
  <si>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</si>
  <si>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</si>
  <si>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</si>
  <si>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</si>
  <si>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</si>
  <si>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</si>
  <si>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</si>
  <si>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</si>
  <si>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</si>
  <si>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</si>
  <si>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</si>
  <si>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</si>
  <si>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</si>
  <si>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</si>
  <si>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</si>
  <si>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</si>
  <si>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</si>
  <si>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</si>
  <si>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</si>
  <si>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</si>
  <si>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</si>
  <si>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</si>
  <si>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</si>
  <si>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</si>
  <si>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</si>
  <si>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</si>
  <si>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</si>
  <si>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</si>
  <si>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</si>
  <si>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</si>
  <si>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</si>
  <si>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</si>
  <si>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</si>
  <si>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</si>
  <si>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</si>
  <si>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</si>
  <si>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</si>
  <si>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</si>
  <si>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</si>
  <si>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</si>
  <si>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</si>
  <si>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</si>
  <si>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</si>
  <si>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</si>
  <si>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</si>
  <si>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</si>
  <si>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</si>
  <si>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</si>
  <si>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</si>
  <si>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</si>
  <si>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</si>
  <si>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</si>
  <si>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</si>
  <si>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</si>
  <si>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</si>
  <si>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</si>
  <si>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</si>
  <si>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</si>
  <si>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</si>
  <si>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</si>
  <si>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</si>
  <si>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</si>
  <si>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</si>
  <si>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</si>
  <si>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</si>
  <si>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</si>
  <si>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</si>
  <si>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</si>
  <si>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</si>
  <si>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</si>
  <si>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</si>
  <si>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</si>
  <si>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</si>
  <si>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</si>
  <si>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</si>
  <si>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</si>
  <si>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</si>
  <si>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</si>
  <si>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</si>
  <si>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</si>
  <si>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</si>
  <si>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</si>
  <si>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</si>
  <si>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</si>
  <si>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</si>
  <si>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</si>
  <si>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</si>
  <si>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</si>
  <si>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</si>
  <si>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</si>
  <si>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</si>
  <si>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</si>
  <si>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</si>
  <si>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</si>
  <si>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</si>
  <si>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</si>
  <si>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</si>
  <si>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</si>
  <si>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</si>
  <si>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</si>
  <si>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</si>
  <si>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</si>
  <si>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</si>
  <si>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</si>
  <si>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</si>
  <si>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</si>
  <si>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</si>
  <si>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</si>
  <si>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</si>
  <si>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</si>
  <si>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</si>
  <si>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</si>
  <si>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</si>
  <si>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</si>
  <si>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</si>
  <si>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</si>
  <si>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</si>
  <si>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</si>
  <si>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</si>
  <si>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</si>
  <si>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</si>
  <si>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</si>
  <si>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</si>
  <si>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</si>
  <si>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</si>
  <si>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</si>
  <si>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</si>
  <si>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</si>
  <si>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</si>
  <si>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</si>
  <si>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</si>
  <si>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</si>
  <si>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</si>
  <si>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</si>
  <si>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</si>
  <si>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</si>
  <si>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</si>
  <si>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</si>
  <si>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</si>
  <si>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</si>
  <si>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</si>
  <si>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</si>
  <si>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</si>
  <si>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</si>
  <si>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</si>
  <si>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</si>
  <si>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</si>
  <si>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</si>
  <si>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</si>
  <si>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</si>
  <si>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</si>
  <si>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</si>
  <si>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</si>
  <si>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</si>
  <si>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</si>
  <si>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</si>
  <si>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</si>
  <si>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</si>
  <si>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</si>
  <si>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</si>
  <si>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</si>
  <si>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</si>
  <si>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</si>
  <si>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</si>
  <si>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</si>
  <si>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</si>
  <si>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</si>
  <si>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</si>
  <si>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</si>
  <si>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</si>
  <si>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</si>
  <si>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</si>
  <si>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</si>
  <si>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</si>
  <si>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</si>
  <si>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</si>
  <si>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</si>
  <si>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</si>
  <si>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</si>
  <si>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</si>
  <si>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</si>
  <si>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</si>
  <si>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</si>
  <si>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</si>
  <si>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</si>
  <si>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</si>
  <si>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</si>
  <si>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</si>
  <si>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</si>
  <si>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</si>
  <si>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</si>
  <si>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</si>
  <si>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</si>
  <si>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</si>
  <si>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</si>
  <si>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</si>
  <si>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</si>
  <si>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</si>
  <si>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</si>
  <si>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</si>
  <si>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</si>
  <si>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</si>
  <si>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</si>
  <si>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</si>
  <si>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</si>
  <si>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</si>
  <si>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</si>
  <si>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</si>
  <si>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</si>
  <si>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</si>
  <si>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</si>
  <si>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</si>
  <si>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</si>
  <si>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</si>
  <si>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</si>
  <si>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</si>
  <si>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</si>
  <si>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</si>
  <si>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</si>
  <si>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</si>
  <si>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</si>
  <si>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</si>
  <si>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</si>
  <si>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</si>
  <si>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</si>
  <si>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</si>
  <si>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</si>
  <si>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</si>
  <si>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</si>
  <si>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</si>
  <si>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</si>
  <si>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</si>
  <si>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</si>
  <si>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</si>
  <si>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</si>
  <si>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</si>
  <si>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</si>
  <si>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</si>
  <si>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</si>
  <si>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</si>
  <si>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</si>
  <si>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</si>
  <si>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</si>
  <si>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</si>
  <si>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</si>
  <si>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</si>
  <si>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</si>
  <si>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</si>
  <si>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</si>
  <si>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</si>
  <si>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</si>
  <si>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</si>
  <si>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</si>
  <si>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</si>
  <si>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</si>
  <si>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</si>
  <si>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</si>
  <si>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</si>
  <si>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</si>
  <si>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</si>
  <si>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</si>
  <si>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</si>
  <si>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</si>
  <si>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</si>
  <si>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</si>
  <si>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</si>
  <si>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</si>
  <si>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</si>
  <si>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</si>
  <si>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</si>
  <si>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</si>
  <si>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</si>
  <si>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</si>
  <si>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</si>
  <si>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</si>
  <si>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</si>
  <si>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</si>
  <si>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</si>
  <si>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</si>
  <si>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</si>
  <si>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</si>
  <si>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</si>
  <si>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</si>
  <si>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</si>
  <si>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</si>
  <si>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</si>
  <si>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</si>
  <si>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</si>
  <si>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</si>
  <si>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</si>
  <si>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</si>
  <si>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</si>
  <si>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</si>
  <si>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</si>
  <si>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</si>
  <si>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</si>
  <si>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</si>
  <si>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</si>
  <si>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</si>
  <si>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</si>
  <si>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</si>
  <si>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</si>
  <si>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</si>
  <si>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</si>
  <si>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</si>
  <si>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</si>
  <si>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</si>
  <si>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</si>
  <si>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</si>
  <si>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</si>
  <si>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</si>
  <si>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</si>
  <si>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</si>
  <si>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</si>
  <si>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</si>
  <si>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</si>
  <si>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</si>
  <si>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</si>
  <si>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</si>
  <si>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</si>
  <si>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</si>
  <si>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</si>
  <si>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</si>
  <si>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</si>
  <si>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</si>
  <si>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</si>
  <si>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</si>
  <si>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</si>
  <si>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</si>
  <si>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</si>
  <si>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</si>
  <si>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</si>
  <si>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</si>
  <si>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</si>
  <si>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</si>
  <si>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</si>
  <si>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</si>
  <si>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</si>
  <si>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</si>
  <si>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</si>
  <si>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</si>
  <si>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</si>
  <si>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</si>
  <si>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</si>
  <si>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</si>
  <si>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</si>
  <si>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</si>
  <si>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</si>
  <si>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</si>
  <si>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</si>
  <si>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</si>
  <si>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</si>
  <si>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</si>
  <si>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</si>
  <si>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</si>
  <si>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</si>
  <si>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</si>
  <si>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</si>
  <si>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</si>
  <si>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</si>
  <si>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</si>
  <si>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</si>
  <si>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</si>
  <si>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</si>
  <si>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</si>
  <si>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</si>
  <si>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</si>
  <si>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</si>
  <si>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</si>
  <si>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</si>
  <si>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</si>
  <si>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</si>
  <si>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</si>
  <si>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</si>
  <si>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</si>
  <si>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</si>
  <si>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</si>
  <si>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</si>
  <si>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</si>
  <si>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</si>
  <si>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</si>
  <si>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</si>
  <si>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</si>
  <si>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</si>
  <si>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</si>
  <si>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</si>
  <si>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</si>
  <si>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</si>
  <si>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</si>
  <si>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</si>
  <si>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</si>
  <si>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</si>
  <si>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</si>
  <si>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</si>
  <si>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</si>
  <si>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</si>
  <si>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</si>
  <si>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</si>
  <si>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</si>
  <si>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</si>
  <si>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</si>
  <si>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</si>
  <si>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</si>
  <si>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</si>
  <si>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</si>
  <si>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</si>
  <si>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</si>
  <si>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</si>
  <si>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</si>
  <si>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</si>
  <si>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</si>
  <si>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</si>
  <si>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</si>
  <si>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</si>
  <si>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</si>
  <si>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</si>
  <si>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</si>
  <si>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</si>
  <si>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</si>
  <si>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</si>
  <si>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</si>
  <si>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</si>
  <si>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</si>
  <si>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</si>
  <si>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</si>
  <si>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</si>
  <si>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</si>
  <si>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</si>
  <si>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</si>
  <si>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</si>
  <si>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</si>
  <si>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</si>
  <si>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</si>
  <si>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</si>
  <si>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</si>
  <si>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</si>
  <si>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</si>
  <si>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</si>
  <si>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</si>
  <si>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</si>
  <si>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</si>
  <si>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</si>
  <si>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</si>
  <si>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</si>
  <si>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</si>
  <si>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</si>
  <si>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</si>
  <si>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</si>
  <si>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</si>
  <si>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</si>
  <si>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</si>
  <si>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</si>
  <si>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</si>
  <si>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</si>
  <si>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</si>
  <si>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</si>
  <si>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</si>
  <si>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</si>
  <si>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</si>
  <si>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</si>
  <si>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</si>
  <si>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</si>
  <si>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</si>
  <si>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</si>
  <si>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</si>
  <si>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</si>
  <si>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</si>
  <si>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</si>
  <si>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</si>
  <si>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</si>
  <si>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</si>
  <si>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</si>
  <si>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</si>
  <si>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</si>
  <si>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</si>
  <si>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</si>
  <si>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</si>
  <si>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</si>
  <si>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</si>
  <si>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</si>
  <si>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</si>
  <si>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</si>
  <si>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</si>
  <si>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</si>
  <si>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</si>
  <si>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</si>
  <si>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</si>
  <si>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</si>
  <si>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</si>
  <si>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</si>
  <si>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</si>
  <si>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</si>
  <si>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</si>
  <si>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</si>
  <si>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</si>
  <si>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</si>
  <si>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</si>
  <si>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</si>
  <si>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</si>
  <si>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</si>
  <si>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</si>
  <si>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</si>
  <si>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</si>
  <si>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</si>
  <si>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</si>
  <si>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</si>
  <si>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</si>
  <si>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</si>
  <si>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</si>
  <si>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</si>
  <si>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</si>
  <si>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</si>
  <si>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</si>
  <si>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</si>
  <si>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</si>
  <si>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</si>
  <si>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</si>
  <si>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</si>
  <si>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</si>
  <si>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</si>
  <si>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</si>
  <si>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</si>
  <si>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</si>
  <si>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</si>
  <si>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</si>
  <si>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</si>
  <si>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</si>
  <si>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</si>
  <si>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</si>
  <si>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</si>
  <si>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</si>
  <si>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</si>
  <si>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</si>
  <si>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</si>
  <si>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</si>
  <si>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</si>
  <si>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</si>
  <si>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</si>
  <si>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</si>
  <si>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</si>
  <si>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</si>
  <si>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</si>
  <si>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</si>
  <si>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</si>
  <si>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</si>
  <si>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</si>
  <si>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</si>
  <si>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</si>
  <si>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</si>
  <si>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</si>
  <si>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</si>
  <si>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</si>
  <si>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</si>
  <si>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</si>
  <si>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</si>
  <si>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</si>
  <si>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</si>
  <si>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</si>
  <si>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</si>
  <si>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</si>
  <si>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</si>
  <si>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</si>
  <si>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</si>
  <si>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</si>
  <si>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</si>
  <si>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</si>
  <si>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</si>
  <si>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</si>
  <si>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</si>
  <si>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</si>
  <si>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</si>
  <si>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</si>
  <si>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</si>
  <si>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</si>
  <si>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</si>
  <si>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</si>
  <si>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</si>
  <si>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</si>
  <si>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</si>
  <si>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</si>
  <si>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</si>
  <si>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</si>
  <si>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</si>
  <si>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</si>
  <si>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</si>
  <si>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</si>
  <si>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</si>
  <si>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</si>
  <si>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</si>
  <si>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</si>
  <si>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</si>
  <si>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</si>
  <si>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</si>
  <si>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</si>
  <si>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</si>
  <si>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</si>
  <si>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</si>
  <si>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</si>
  <si>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</si>
  <si>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</si>
  <si>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</si>
  <si>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</si>
  <si>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</si>
  <si>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</si>
  <si>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</si>
  <si>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</si>
  <si>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</si>
  <si>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</si>
  <si>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</si>
  <si>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</si>
  <si>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</si>
  <si>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</si>
  <si>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</si>
  <si>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</si>
  <si>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</si>
  <si>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</si>
  <si>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</si>
  <si>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</si>
  <si>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</si>
  <si>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</si>
  <si>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</si>
  <si>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</si>
  <si>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</si>
  <si>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</si>
  <si>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</si>
  <si>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</si>
  <si>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</si>
  <si>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</si>
  <si>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</si>
  <si>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</si>
  <si>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</si>
  <si>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</si>
  <si>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</si>
  <si>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</si>
  <si>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</si>
  <si>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</si>
  <si>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</si>
  <si>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</si>
  <si>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</si>
  <si>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</si>
  <si>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</si>
  <si>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</si>
  <si>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</si>
  <si>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</si>
  <si>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</si>
  <si>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</si>
  <si>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</si>
  <si>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</si>
  <si>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</si>
  <si>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</si>
  <si>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</si>
  <si>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</si>
  <si>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</si>
  <si>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</si>
  <si>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</si>
  <si>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</si>
  <si>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</si>
  <si>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</si>
  <si>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</si>
  <si>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</si>
  <si>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</si>
  <si>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</si>
  <si>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</si>
  <si>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</si>
  <si>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</si>
  <si>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</si>
  <si>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</si>
  <si>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</si>
  <si>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</si>
  <si>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</si>
  <si>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</si>
  <si>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</si>
  <si>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</si>
  <si>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</si>
  <si>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</si>
  <si>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</si>
  <si>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</si>
  <si>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</si>
  <si>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</si>
  <si>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</si>
  <si>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</si>
  <si>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</si>
  <si>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</si>
  <si>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</si>
  <si>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</si>
  <si>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</si>
  <si>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</si>
  <si>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</si>
  <si>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</si>
  <si>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</si>
  <si>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</si>
  <si>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</si>
  <si>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</si>
  <si>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</si>
  <si>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</si>
  <si>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</si>
  <si>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</si>
  <si>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</si>
  <si>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</si>
  <si>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</si>
  <si>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</si>
  <si>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</si>
  <si>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</si>
  <si>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</si>
  <si>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</si>
  <si>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</si>
  <si>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</si>
  <si>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</si>
  <si>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</si>
  <si>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</si>
  <si>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</si>
  <si>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</si>
  <si>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</si>
  <si>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</si>
  <si>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</si>
  <si>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</si>
  <si>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</si>
  <si>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</si>
  <si>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</si>
  <si>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</si>
  <si>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</si>
  <si>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</si>
  <si>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</si>
  <si>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</si>
  <si>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</si>
  <si>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</si>
  <si>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</si>
  <si>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</si>
  <si>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</si>
  <si>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</si>
  <si>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</si>
  <si>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</si>
  <si>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</si>
  <si>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</si>
  <si>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</si>
  <si>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</si>
  <si>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</si>
  <si>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</si>
  <si>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</si>
  <si>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</si>
  <si>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</si>
  <si>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</si>
  <si>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</si>
  <si>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</si>
  <si>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</si>
  <si>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</si>
  <si>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</si>
  <si>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</si>
  <si>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</si>
  <si>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</si>
  <si>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</si>
  <si>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</si>
  <si>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</si>
  <si>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</si>
  <si>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</si>
  <si>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</si>
  <si>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</si>
  <si>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</si>
  <si>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</si>
  <si>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</si>
  <si>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</si>
  <si>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</si>
  <si>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</si>
  <si>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</si>
  <si>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</si>
  <si>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</si>
  <si>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</si>
  <si>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</si>
  <si>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</si>
  <si>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</si>
  <si>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</si>
  <si>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</si>
  <si>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</si>
  <si>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</si>
  <si>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</si>
  <si>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</si>
  <si>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</si>
  <si>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</si>
  <si>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</si>
  <si>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</si>
  <si>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</si>
  <si>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</si>
  <si>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</si>
  <si>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</si>
  <si>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</si>
  <si>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</si>
  <si>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</si>
  <si>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</si>
  <si>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</si>
  <si>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</si>
  <si>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</si>
  <si>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</si>
  <si>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</si>
  <si>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</si>
  <si>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</si>
  <si>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</si>
  <si>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</si>
  <si>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</si>
  <si>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</si>
  <si>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</si>
  <si>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</si>
  <si>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</si>
  <si>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</si>
  <si>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</si>
  <si>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</si>
  <si>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</si>
  <si>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</si>
  <si>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</si>
  <si>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</si>
  <si>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</si>
  <si>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</si>
  <si>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</si>
  <si>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</si>
  <si>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</si>
  <si>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</si>
  <si>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</si>
  <si>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</si>
  <si>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</si>
  <si>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</si>
  <si>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</si>
  <si>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</si>
  <si>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</si>
  <si>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</si>
  <si>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</si>
  <si>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</si>
  <si>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</si>
  <si>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</si>
  <si>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</si>
  <si>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</si>
  <si>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</si>
  <si>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</si>
  <si>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</si>
  <si>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</si>
  <si>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</si>
  <si>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</si>
  <si>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</si>
  <si>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</si>
  <si>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</si>
  <si>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</si>
  <si>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</si>
  <si>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</si>
  <si>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</si>
  <si>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</si>
  <si>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</si>
  <si>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</si>
  <si>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</si>
  <si>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</si>
  <si>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</si>
  <si>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</si>
  <si>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</si>
  <si>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</si>
  <si>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</si>
  <si>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</si>
  <si>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</si>
  <si>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</si>
  <si>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</si>
  <si>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</si>
  <si>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</si>
  <si>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</si>
  <si>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</si>
  <si>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</si>
  <si>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</si>
  <si>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</si>
  <si>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</si>
  <si>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</si>
  <si>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</si>
  <si>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</si>
  <si>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</si>
  <si>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</si>
  <si>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</si>
  <si>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</si>
  <si>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</si>
  <si>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</si>
  <si>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</si>
  <si>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</si>
  <si>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</si>
  <si>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</si>
  <si>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</si>
  <si>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</si>
  <si>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</si>
  <si>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</si>
  <si>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</si>
  <si>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</si>
  <si>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</si>
  <si>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</si>
  <si>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</si>
  <si>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</si>
  <si>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</si>
  <si>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</si>
  <si>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</si>
  <si>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</si>
  <si>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</si>
  <si>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</si>
  <si>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</si>
  <si>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</si>
  <si>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</si>
  <si>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</si>
  <si>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</si>
  <si>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</si>
  <si>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</si>
  <si>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</si>
  <si>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</si>
  <si>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</si>
  <si>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</si>
  <si>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</si>
  <si>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</si>
  <si>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</si>
  <si>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</si>
  <si>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</si>
  <si>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</si>
  <si>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</si>
  <si>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</si>
  <si>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</si>
  <si>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</si>
  <si>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</si>
  <si>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</si>
  <si>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</si>
  <si>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</si>
  <si>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</si>
  <si>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</si>
  <si>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</si>
  <si>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</si>
  <si>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</si>
  <si>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</si>
  <si>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</si>
  <si>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</si>
  <si>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</si>
  <si>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</si>
  <si>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</si>
  <si>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</si>
  <si>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</si>
  <si>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</si>
  <si>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</si>
  <si>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</si>
  <si>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</si>
  <si>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</si>
  <si>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</si>
  <si>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</si>
  <si>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</si>
  <si>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</si>
  <si>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</si>
  <si>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</si>
  <si>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</si>
  <si>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</si>
  <si>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</si>
  <si>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</si>
  <si>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</si>
  <si>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</si>
  <si>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</si>
  <si>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</si>
  <si>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</si>
  <si>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</si>
  <si>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</si>
  <si>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</si>
  <si>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</si>
  <si>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</si>
  <si>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</si>
  <si>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</si>
  <si>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</si>
  <si>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</si>
  <si>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</si>
  <si>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</si>
  <si>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</si>
  <si>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</si>
  <si>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</si>
  <si>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</si>
  <si>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</si>
  <si>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</si>
  <si>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</si>
  <si>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</si>
  <si>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</si>
  <si>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</si>
  <si>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</si>
  <si>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</si>
  <si>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</si>
  <si>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</si>
  <si>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</si>
  <si>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</si>
  <si>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</si>
  <si>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</si>
  <si>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</si>
  <si>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</si>
  <si>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</si>
  <si>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</si>
  <si>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</si>
  <si>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</si>
  <si>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</si>
  <si>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</si>
  <si>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</si>
  <si>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</si>
  <si>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</si>
  <si>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</si>
  <si>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</si>
  <si>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</si>
  <si>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</si>
  <si>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</si>
  <si>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</si>
  <si>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</si>
  <si>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</si>
  <si>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</si>
  <si>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</si>
  <si>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</si>
  <si>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</si>
  <si>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</si>
  <si>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</si>
  <si>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</si>
  <si>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</si>
  <si>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</si>
  <si>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</si>
  <si>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</si>
  <si>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</si>
  <si>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</si>
  <si>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</si>
  <si>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</si>
  <si>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</si>
  <si>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</si>
  <si>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</si>
  <si>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</si>
  <si>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</si>
  <si>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</si>
  <si>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</si>
  <si>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</si>
  <si>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</si>
  <si>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</si>
  <si>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</si>
  <si>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</si>
  <si>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</si>
  <si>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</si>
  <si>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</si>
  <si>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</si>
  <si>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</si>
  <si>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</si>
  <si>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</si>
  <si>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</si>
  <si>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</si>
  <si>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</si>
  <si>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</si>
  <si>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</si>
  <si>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</si>
  <si>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</si>
  <si>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</si>
  <si>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</si>
  <si>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</si>
  <si>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</si>
  <si>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</si>
  <si>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</si>
  <si>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</si>
  <si>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</si>
  <si>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</si>
  <si>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</si>
  <si>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</si>
  <si>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</si>
  <si>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</si>
  <si>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</si>
  <si>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</si>
  <si>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</si>
  <si>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</si>
  <si>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</si>
  <si>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</si>
  <si>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</si>
  <si>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</si>
  <si>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</si>
  <si>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</si>
  <si>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</si>
  <si>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</si>
  <si>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</si>
  <si>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</si>
  <si>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</si>
  <si>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</si>
  <si>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</si>
  <si>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</si>
  <si>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</si>
  <si>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</si>
  <si>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</si>
  <si>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</si>
  <si>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</si>
  <si>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</si>
  <si>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</si>
  <si>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</si>
  <si>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</si>
  <si>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</si>
  <si>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</si>
  <si>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</si>
  <si>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</si>
  <si>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</si>
  <si>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</si>
  <si>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</si>
  <si>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</si>
  <si>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</si>
  <si>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</si>
  <si>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</si>
  <si>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</si>
  <si>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</si>
  <si>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</si>
  <si>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</si>
  <si>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</si>
  <si>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</si>
  <si>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</si>
  <si>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</si>
  <si>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</si>
  <si>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</si>
  <si>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</si>
  <si>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</si>
  <si>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</si>
  <si>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</si>
  <si>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</si>
  <si>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</si>
  <si>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</si>
  <si>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</si>
  <si>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</si>
  <si>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</si>
  <si>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</si>
  <si>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</si>
  <si>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</si>
  <si>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</si>
  <si>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</si>
  <si>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</si>
  <si>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</si>
  <si>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</si>
  <si>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</si>
  <si>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</si>
  <si>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</si>
  <si>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</si>
  <si>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</si>
  <si>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</si>
  <si>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</si>
  <si>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</si>
  <si>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</si>
  <si>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</si>
  <si>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</si>
  <si>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</si>
  <si>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</si>
  <si>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</si>
  <si>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</si>
  <si>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</si>
  <si>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</si>
  <si>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</si>
  <si>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</si>
  <si>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</si>
  <si>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</si>
  <si>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</si>
  <si>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</si>
  <si>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</si>
  <si>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</si>
  <si>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</si>
  <si>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</si>
  <si>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</si>
  <si>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</si>
  <si>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</si>
  <si>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</si>
  <si>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</si>
  <si>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</si>
  <si>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</si>
  <si>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</si>
  <si>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</si>
  <si>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</si>
  <si>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</si>
  <si>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</si>
  <si>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</si>
  <si>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</si>
  <si>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</si>
  <si>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</si>
  <si>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</si>
  <si>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</si>
  <si>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</si>
  <si>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</si>
  <si>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</si>
  <si>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</si>
  <si>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</si>
  <si>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</si>
  <si>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</si>
  <si>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</si>
  <si>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</si>
  <si>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</si>
  <si>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</si>
  <si>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</si>
  <si>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</si>
  <si>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</si>
  <si>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</si>
  <si>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</si>
  <si>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</si>
  <si>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</si>
  <si>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</si>
  <si>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</si>
  <si>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</si>
  <si>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</si>
  <si>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</si>
  <si>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</si>
  <si>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</si>
  <si>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</si>
  <si>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</si>
  <si>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</si>
  <si>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</si>
  <si>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</si>
  <si>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</si>
  <si>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</si>
  <si>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</si>
  <si>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</si>
  <si>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</si>
  <si>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</si>
  <si>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</si>
  <si>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</si>
  <si>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</si>
  <si>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</si>
  <si>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</si>
  <si>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</si>
  <si>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</si>
  <si>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</si>
  <si>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</si>
  <si>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</si>
  <si>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</si>
  <si>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</si>
  <si>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</si>
  <si>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</si>
  <si>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</si>
  <si>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</si>
  <si>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</si>
  <si>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</si>
  <si>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</si>
  <si>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</si>
  <si>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</si>
  <si>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</si>
  <si>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</si>
  <si>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</si>
  <si>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</si>
  <si>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</si>
  <si>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</si>
  <si>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</si>
  <si>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</si>
  <si>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</si>
  <si>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</si>
  <si>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</si>
  <si>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</si>
  <si>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</si>
  <si>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</si>
  <si>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</si>
  <si>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</si>
  <si>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</si>
  <si>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</si>
  <si>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</si>
  <si>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</si>
  <si>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</si>
  <si>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</si>
  <si>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</si>
  <si>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</si>
  <si>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</si>
  <si>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</si>
  <si>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</si>
  <si>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</si>
  <si>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</si>
  <si>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</si>
  <si>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</si>
  <si>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</si>
  <si>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</si>
  <si>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</si>
  <si>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</si>
  <si>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</si>
  <si>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</si>
  <si>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</si>
  <si>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</si>
  <si>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</si>
  <si>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</si>
  <si>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</si>
  <si>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</si>
  <si>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</si>
  <si>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</si>
  <si>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</si>
  <si>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</si>
  <si>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</si>
  <si>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</si>
  <si>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</si>
  <si>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</si>
  <si>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</si>
  <si>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</si>
  <si>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</si>
  <si>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</si>
  <si>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</si>
  <si>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</si>
  <si>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</si>
  <si>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</si>
  <si>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</si>
  <si>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</si>
  <si>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</si>
  <si>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</si>
  <si>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</si>
  <si>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</si>
  <si>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</si>
  <si>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</si>
  <si>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</si>
  <si>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</si>
  <si>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</si>
  <si>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</si>
  <si>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</si>
  <si>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</si>
  <si>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</si>
  <si>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</si>
  <si>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</si>
  <si>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</si>
  <si>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</si>
  <si>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</si>
  <si>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</si>
  <si>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</si>
  <si>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</si>
  <si>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</si>
  <si>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</si>
  <si>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</si>
  <si>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</si>
  <si>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</si>
  <si>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</si>
  <si>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</si>
  <si>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</si>
  <si>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</si>
  <si>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</si>
  <si>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</si>
  <si>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</si>
  <si>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</si>
  <si>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</si>
  <si>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</si>
  <si>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</si>
  <si>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</si>
  <si>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</si>
  <si>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</si>
  <si>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</si>
  <si>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</si>
  <si>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</si>
  <si>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</si>
  <si>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</si>
  <si>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</si>
  <si>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</si>
  <si>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</si>
  <si>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</si>
  <si>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</si>
  <si>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</si>
  <si>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</si>
  <si>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</si>
  <si>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</si>
  <si>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</si>
  <si>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</si>
  <si>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</si>
  <si>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</si>
  <si>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</si>
  <si>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</si>
  <si>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</si>
  <si>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</si>
  <si>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</si>
  <si>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</si>
  <si>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</si>
  <si>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</si>
  <si>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</si>
  <si>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</si>
  <si>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</si>
  <si>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</si>
  <si>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</si>
  <si>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</si>
  <si>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</si>
  <si>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</si>
  <si>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</si>
  <si>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</si>
  <si>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</si>
  <si>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</si>
  <si>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</si>
  <si>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</si>
  <si>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</si>
  <si>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</si>
  <si>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</si>
  <si>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</si>
  <si>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</si>
  <si>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</si>
  <si>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</si>
  <si>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</si>
  <si>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</si>
  <si>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</si>
  <si>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</si>
  <si>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</si>
  <si>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</si>
  <si>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</si>
  <si>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</si>
  <si>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</si>
  <si>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</si>
  <si>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</si>
  <si>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</si>
  <si>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</si>
  <si>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</si>
  <si>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</si>
  <si>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</si>
  <si>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</si>
  <si>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</si>
  <si>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</si>
  <si>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</si>
  <si>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</si>
  <si>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</si>
  <si>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</si>
  <si>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</si>
  <si>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</si>
  <si>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</si>
  <si>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</si>
  <si>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</si>
  <si>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</si>
  <si>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</si>
  <si>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</si>
  <si>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</si>
  <si>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</si>
  <si>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</si>
  <si>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</si>
  <si>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</si>
  <si>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</si>
  <si>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</si>
  <si>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</si>
  <si>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</si>
  <si>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</si>
  <si>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</si>
  <si>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</si>
  <si>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</si>
  <si>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</si>
  <si>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</si>
  <si>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</si>
  <si>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</si>
  <si>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</si>
  <si>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</si>
  <si>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</si>
  <si>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</si>
  <si>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</si>
  <si>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</si>
  <si>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</si>
  <si>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</si>
  <si>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</si>
  <si>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</si>
  <si>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</si>
  <si>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</si>
  <si>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</si>
  <si>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</si>
  <si>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</si>
  <si>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</si>
  <si>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</si>
  <si>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</si>
  <si>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</si>
  <si>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</si>
  <si>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</si>
  <si>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</si>
  <si>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</si>
  <si>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</si>
  <si>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</si>
  <si>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</si>
  <si>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</si>
  <si>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</si>
  <si>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</si>
  <si>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</si>
  <si>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</si>
  <si>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</si>
  <si>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</si>
  <si>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</si>
  <si>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</si>
  <si>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</si>
  <si>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</si>
  <si>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</si>
  <si>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</si>
  <si>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</si>
  <si>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</si>
  <si>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</si>
  <si>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</si>
  <si>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</si>
  <si>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</si>
  <si>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</si>
  <si>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</si>
  <si>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</si>
  <si>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</si>
  <si>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</si>
  <si>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</si>
  <si>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</si>
  <si>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</si>
  <si>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</si>
  <si>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</si>
  <si>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</si>
  <si>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</si>
  <si>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</si>
  <si>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</si>
  <si>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</si>
  <si>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</si>
  <si>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</si>
  <si>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</si>
  <si>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</si>
  <si>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</si>
  <si>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</si>
  <si>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</si>
  <si>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</si>
  <si>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</si>
  <si>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</si>
  <si>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</si>
  <si>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</si>
  <si>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</si>
  <si>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</si>
  <si>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</si>
  <si>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</si>
  <si>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</si>
  <si>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</si>
  <si>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</si>
  <si>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</si>
  <si>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</si>
  <si>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</si>
  <si>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</si>
  <si>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</si>
  <si>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</si>
  <si>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</si>
  <si>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</si>
  <si>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</si>
  <si>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</si>
  <si>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</si>
  <si>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</si>
  <si>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</si>
  <si>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</si>
  <si>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</si>
  <si>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</si>
  <si>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</si>
  <si>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</si>
  <si>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</si>
  <si>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</si>
  <si>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</si>
  <si>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</si>
  <si>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</si>
  <si>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</si>
  <si>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</si>
  <si>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</si>
  <si>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</si>
  <si>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</si>
  <si>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</si>
  <si>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</si>
  <si>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</si>
  <si>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</si>
  <si>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</si>
  <si>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</si>
  <si>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</si>
  <si>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</si>
  <si>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</si>
  <si>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</si>
  <si>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</si>
  <si>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</si>
  <si>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</si>
  <si>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</si>
  <si>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</si>
  <si>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</si>
  <si>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</si>
  <si>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</si>
  <si>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</si>
  <si>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</si>
  <si>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</si>
  <si>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</si>
  <si>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</si>
  <si>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</si>
  <si>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</si>
  <si>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</si>
  <si>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</si>
  <si>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</si>
  <si>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</si>
  <si>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</si>
  <si>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</si>
  <si>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</si>
  <si>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</si>
  <si>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</si>
  <si>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</si>
  <si>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</si>
  <si>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</si>
  <si>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</si>
  <si>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</si>
  <si>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</si>
  <si>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</si>
  <si>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</si>
  <si>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</si>
  <si>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</si>
  <si>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</si>
  <si>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</si>
  <si>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</si>
  <si>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</si>
  <si>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</si>
  <si>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</si>
  <si>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</si>
  <si>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</si>
  <si>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</si>
  <si>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</si>
  <si>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</si>
  <si>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</si>
  <si>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</si>
  <si>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</si>
  <si>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</si>
  <si>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</si>
  <si>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</si>
  <si>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</si>
  <si>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</si>
  <si>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</si>
  <si>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</si>
  <si>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</si>
  <si>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</si>
  <si>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</si>
  <si>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</si>
  <si>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</si>
  <si>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</si>
  <si>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</si>
  <si>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</si>
  <si>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</si>
  <si>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</si>
  <si>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</si>
  <si>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</si>
  <si>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</si>
  <si>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</si>
  <si>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</si>
  <si>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</si>
  <si>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</si>
  <si>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</si>
  <si>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</si>
  <si>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</si>
  <si>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</si>
  <si>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</si>
  <si>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</si>
  <si>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</si>
  <si>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</si>
  <si>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</si>
  <si>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</si>
  <si>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</si>
  <si>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</si>
  <si>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</si>
  <si>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</si>
  <si>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</si>
  <si>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</si>
  <si>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</si>
  <si>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</si>
  <si>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</si>
  <si>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</si>
  <si>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</si>
  <si>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</si>
  <si>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</si>
  <si>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</si>
  <si>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</si>
  <si>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</si>
  <si>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</si>
  <si>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</si>
  <si>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</si>
  <si>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</si>
  <si>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</si>
  <si>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</si>
  <si>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</si>
  <si>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</si>
  <si>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</si>
  <si>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</si>
  <si>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</si>
  <si>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</si>
  <si>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</si>
  <si>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</si>
  <si>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</si>
  <si>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</si>
  <si>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</si>
  <si>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</si>
  <si>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</si>
  <si>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</si>
  <si>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</si>
  <si>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</si>
  <si>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</si>
  <si>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</si>
  <si>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</si>
  <si>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</si>
  <si>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</si>
  <si>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</si>
  <si>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</si>
  <si>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</si>
  <si>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</si>
  <si>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</si>
  <si>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</si>
  <si>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</si>
  <si>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</si>
  <si>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</si>
  <si>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</si>
  <si>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</si>
  <si>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</si>
  <si>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</si>
  <si>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</si>
  <si>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</si>
  <si>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</si>
  <si>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</si>
  <si>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</si>
  <si>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</si>
  <si>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</si>
  <si>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</si>
  <si>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</si>
  <si>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</si>
  <si>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</si>
  <si>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</si>
  <si>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</si>
  <si>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</si>
  <si>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</si>
  <si>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</si>
  <si>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</si>
  <si>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</si>
  <si>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</si>
  <si>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</si>
  <si>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</si>
  <si>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</si>
  <si>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</si>
  <si>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</si>
  <si>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</si>
  <si>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</si>
  <si>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</si>
  <si>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</si>
  <si>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</si>
  <si>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</si>
  <si>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</si>
  <si>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</si>
  <si>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</si>
  <si>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</si>
  <si>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</si>
  <si>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</si>
  <si>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</si>
  <si>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</si>
  <si>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</si>
  <si>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</si>
  <si>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</si>
  <si>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</si>
  <si>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</si>
  <si>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</si>
  <si>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</si>
  <si>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</si>
  <si>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</si>
  <si>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</si>
  <si>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</si>
  <si>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</si>
  <si>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</si>
  <si>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</si>
  <si>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</si>
  <si>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</si>
  <si>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</si>
  <si>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</si>
  <si>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</si>
  <si>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</si>
  <si>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</si>
  <si>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</si>
  <si>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</si>
  <si>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</si>
  <si>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</si>
  <si>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</si>
  <si>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</si>
  <si>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</si>
  <si>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</si>
  <si>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</si>
  <si>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</si>
  <si>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</si>
  <si>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</si>
  <si>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</si>
  <si>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</si>
  <si>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</si>
  <si>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</si>
  <si>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</si>
  <si>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</si>
  <si>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</si>
  <si>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</si>
  <si>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</si>
  <si>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</si>
  <si>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</si>
  <si>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</si>
  <si>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</si>
  <si>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</si>
  <si>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</si>
  <si>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</si>
  <si>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</si>
  <si>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</si>
  <si>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</si>
  <si>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</si>
  <si>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</si>
  <si>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</si>
  <si>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</si>
  <si>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</si>
  <si>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</si>
  <si>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</si>
  <si>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</si>
  <si>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</si>
  <si>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</si>
  <si>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</si>
  <si>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</si>
  <si>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</si>
  <si>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</si>
  <si>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</si>
  <si>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</si>
  <si>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</si>
  <si>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</si>
  <si>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</si>
  <si>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</si>
  <si>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</si>
  <si>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</si>
  <si>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</si>
  <si>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</si>
  <si>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</si>
  <si>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</si>
  <si>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</si>
  <si>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</si>
  <si>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</si>
  <si>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</si>
  <si>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</si>
  <si>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</si>
  <si>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</si>
  <si>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</si>
  <si>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</si>
  <si>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</si>
  <si>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</si>
  <si>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</si>
  <si>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</si>
  <si>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</si>
  <si>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</si>
  <si>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</si>
  <si>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</si>
  <si>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</si>
  <si>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</si>
  <si>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</si>
  <si>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</si>
  <si>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</si>
  <si>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</si>
  <si>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</si>
  <si>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</si>
  <si>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</si>
  <si>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</si>
  <si>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</si>
  <si>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</si>
  <si>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</si>
  <si>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</si>
  <si>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</si>
  <si>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</si>
  <si>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</si>
  <si>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</si>
  <si>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</si>
  <si>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</si>
  <si>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</si>
  <si>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</si>
  <si>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</si>
  <si>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</si>
  <si>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</si>
  <si>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</si>
  <si>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</si>
  <si>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</si>
  <si>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</si>
  <si>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</si>
  <si>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</si>
  <si>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</si>
  <si>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</si>
  <si>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</si>
  <si>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</si>
  <si>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</si>
  <si>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</si>
  <si>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</si>
  <si>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</si>
  <si>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</si>
  <si>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</si>
  <si>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</si>
  <si>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</si>
  <si>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</si>
  <si>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</si>
  <si>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</si>
  <si>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</si>
  <si>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</si>
  <si>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</si>
  <si>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</si>
  <si>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</si>
  <si>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</si>
  <si>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</si>
  <si>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</si>
  <si>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</si>
  <si>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</si>
  <si>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</si>
  <si>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</si>
  <si>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</si>
  <si>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</si>
  <si>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</si>
  <si>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</si>
  <si>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</si>
  <si>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</si>
  <si>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</si>
  <si>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</si>
  <si>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</si>
  <si>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</si>
  <si>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</si>
  <si>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</si>
  <si>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</si>
  <si>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</si>
  <si>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</si>
  <si>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</si>
  <si>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</si>
  <si>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</si>
  <si>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</si>
  <si>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</si>
  <si>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</si>
  <si>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</si>
  <si>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</si>
  <si>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</si>
  <si>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</si>
  <si>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</si>
  <si>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</si>
  <si>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</si>
  <si>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</si>
  <si>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</si>
  <si>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</si>
  <si>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</si>
  <si>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</si>
  <si>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</si>
  <si>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</si>
  <si>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</si>
  <si>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</si>
  <si>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</si>
  <si>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</si>
  <si>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</si>
  <si>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</si>
  <si>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</si>
  <si>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</si>
  <si>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</si>
  <si>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</si>
  <si>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</si>
  <si>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</si>
  <si>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</si>
  <si>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</si>
  <si>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</si>
  <si>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</si>
  <si>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</si>
  <si>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</si>
  <si>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</si>
  <si>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</si>
  <si>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</si>
  <si>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</si>
  <si>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</si>
  <si>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</si>
  <si>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</si>
  <si>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</si>
  <si>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</si>
  <si>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</si>
  <si>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</si>
  <si>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</si>
  <si>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</si>
  <si>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</si>
  <si>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</si>
  <si>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</si>
  <si>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</si>
  <si>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</si>
  <si>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</si>
  <si>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</si>
  <si>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</si>
  <si>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</si>
  <si>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</si>
  <si>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</si>
  <si>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</si>
  <si>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</si>
  <si>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</si>
  <si>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</si>
  <si>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</si>
  <si>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</si>
  <si>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</si>
  <si>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</si>
  <si>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</si>
  <si>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</si>
  <si>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</si>
  <si>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</si>
  <si>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</si>
  <si>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</si>
  <si>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</si>
  <si>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</si>
  <si>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</si>
  <si>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</si>
  <si>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</si>
  <si>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</si>
  <si>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</si>
  <si>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</si>
  <si>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</si>
  <si>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</si>
  <si>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</si>
  <si>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</si>
  <si>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</si>
  <si>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</si>
  <si>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</si>
  <si>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</si>
  <si>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</si>
  <si>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</si>
  <si>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</si>
  <si>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</si>
  <si>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</si>
  <si>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</si>
  <si>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</si>
  <si>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</si>
  <si>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</si>
  <si>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</si>
  <si>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</si>
  <si>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</si>
  <si>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</si>
  <si>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</si>
  <si>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</si>
  <si>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</si>
  <si>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</si>
  <si>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</si>
  <si>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</si>
  <si>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</si>
  <si>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</si>
  <si>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</si>
  <si>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</si>
  <si>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</si>
  <si>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</si>
  <si>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</si>
  <si>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</si>
  <si>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</si>
  <si>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</si>
  <si>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</si>
  <si>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</si>
  <si>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</si>
  <si>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</si>
  <si>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</si>
  <si>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</si>
  <si>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</si>
  <si>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</si>
  <si>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</si>
  <si>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</si>
  <si>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</si>
  <si>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</si>
  <si>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</si>
  <si>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</si>
  <si>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</si>
  <si>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</si>
  <si>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</si>
  <si>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</si>
  <si>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</si>
  <si>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</si>
  <si>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</si>
  <si>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</si>
  <si>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</si>
  <si>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</si>
  <si>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</si>
  <si>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</si>
  <si>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</si>
  <si>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</si>
  <si>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</si>
  <si>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</si>
  <si>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</si>
  <si>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</si>
  <si>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</si>
  <si>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</si>
  <si>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</si>
  <si>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</si>
  <si>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</si>
  <si>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</si>
  <si>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</si>
  <si>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</si>
  <si>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</si>
  <si>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</si>
  <si>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</si>
  <si>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</si>
  <si>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</si>
  <si>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</si>
  <si>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</si>
  <si>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</si>
  <si>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</si>
  <si>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</si>
  <si>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</si>
  <si>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</si>
  <si>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</si>
  <si>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</si>
  <si>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</si>
  <si>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</si>
  <si>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</si>
  <si>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</si>
  <si>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</si>
  <si>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</si>
  <si>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</si>
  <si>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</si>
  <si>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</si>
  <si>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</si>
  <si>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</si>
  <si>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</si>
  <si>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</si>
  <si>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</si>
  <si>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</si>
  <si>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</si>
  <si>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</si>
  <si>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</si>
  <si>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</si>
  <si>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</si>
  <si>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</si>
  <si>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</si>
  <si>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</si>
  <si>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</si>
  <si>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</si>
  <si>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</si>
  <si>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</si>
  <si>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</si>
  <si>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</si>
  <si>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</si>
  <si>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</si>
  <si>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</si>
  <si>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</si>
  <si>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</si>
  <si>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</si>
  <si>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</si>
  <si>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</si>
  <si>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</si>
  <si>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</si>
  <si>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</si>
  <si>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</si>
  <si>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</si>
  <si>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</si>
  <si>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</si>
  <si>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</si>
  <si>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</si>
  <si>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</si>
  <si>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</si>
  <si>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</si>
  <si>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</si>
  <si>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</si>
  <si>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</si>
  <si>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</si>
  <si>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</si>
  <si>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</si>
  <si>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</si>
  <si>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</si>
  <si>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</si>
  <si>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</si>
  <si>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</si>
  <si>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</si>
  <si>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</si>
  <si>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</si>
  <si>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</si>
  <si>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</si>
  <si>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</si>
  <si>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</si>
  <si>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</si>
  <si>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</si>
  <si>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</si>
  <si>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</si>
  <si>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</si>
  <si>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</si>
  <si>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</si>
  <si>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</si>
  <si>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</si>
  <si>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</si>
  <si>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</si>
  <si>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</si>
  <si>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</si>
  <si>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</si>
  <si>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</si>
  <si>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</si>
  <si>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</si>
  <si>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</si>
  <si>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</si>
  <si>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</si>
  <si>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</si>
  <si>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</si>
  <si>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</si>
  <si>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</si>
  <si>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</si>
  <si>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</si>
  <si>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</si>
  <si>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</si>
  <si>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</si>
  <si>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</si>
  <si>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</si>
  <si>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</si>
  <si>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</si>
  <si>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</si>
  <si>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</si>
  <si>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</si>
  <si>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</si>
  <si>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</si>
  <si>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</si>
  <si>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</si>
  <si>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</si>
  <si>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</si>
  <si>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</si>
  <si>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</si>
  <si>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</si>
  <si>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</si>
  <si>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</si>
  <si>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</si>
  <si>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</si>
  <si>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</si>
  <si>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</si>
  <si>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</si>
  <si>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</si>
  <si>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</si>
  <si>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</si>
  <si>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</si>
  <si>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</si>
  <si>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</si>
  <si>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</si>
  <si>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</si>
  <si>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</si>
  <si>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</si>
  <si>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</si>
  <si>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</si>
  <si>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</si>
  <si>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</si>
  <si>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</si>
  <si>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</si>
  <si>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</si>
  <si>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</si>
  <si>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</si>
  <si>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</si>
  <si>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</si>
  <si>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</si>
  <si>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</si>
  <si>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</si>
  <si>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</si>
  <si>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</si>
  <si>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</si>
  <si>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</si>
  <si>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</si>
  <si>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</si>
  <si>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</si>
  <si>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</si>
  <si>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</si>
  <si>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</si>
  <si>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</si>
  <si>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</si>
  <si>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</si>
  <si>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</si>
  <si>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</si>
  <si>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</si>
  <si>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</si>
  <si>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</si>
  <si>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</si>
  <si>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</si>
  <si>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</si>
  <si>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</si>
  <si>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</si>
  <si>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</si>
  <si>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</si>
  <si>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</si>
  <si>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</si>
  <si>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</si>
  <si>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</si>
  <si>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</si>
  <si>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</si>
  <si>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</si>
  <si>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</si>
  <si>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</si>
  <si>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</si>
  <si>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</si>
  <si>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</si>
  <si>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</si>
  <si>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</si>
  <si>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</si>
  <si>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</si>
  <si>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</si>
  <si>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</si>
  <si>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</si>
  <si>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</si>
  <si>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</si>
  <si>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</si>
  <si>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</si>
  <si>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</si>
  <si>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</si>
  <si>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</si>
  <si>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</si>
  <si>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</si>
  <si>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</si>
  <si>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</si>
  <si>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</si>
  <si>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</si>
  <si>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</si>
  <si>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</si>
  <si>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</si>
  <si>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</si>
  <si>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</si>
  <si>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</si>
  <si>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</si>
  <si>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</si>
  <si>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</si>
  <si>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</si>
  <si>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</si>
  <si>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</si>
  <si>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</si>
  <si>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</si>
  <si>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</si>
  <si>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</si>
  <si>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</si>
  <si>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</si>
  <si>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</si>
  <si>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</si>
  <si>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</si>
  <si>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</si>
  <si>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</si>
  <si>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</si>
  <si>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</si>
  <si>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</si>
  <si>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</si>
  <si>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</si>
  <si>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</si>
  <si>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</si>
  <si>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</si>
  <si>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</si>
  <si>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</si>
  <si>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</si>
  <si>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</si>
  <si>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</si>
  <si>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</si>
  <si>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</si>
  <si>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</si>
  <si>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</si>
  <si>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</si>
  <si>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</si>
  <si>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</si>
  <si>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</si>
  <si>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</si>
  <si>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</si>
  <si>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</si>
  <si>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</si>
  <si>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</si>
  <si>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</si>
  <si>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</si>
  <si>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</si>
  <si>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</si>
  <si>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</si>
  <si>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</si>
  <si>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</si>
  <si>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</si>
  <si>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</si>
  <si>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</si>
  <si>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</si>
  <si>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</si>
  <si>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</si>
  <si>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</si>
  <si>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</si>
  <si>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</si>
  <si>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</si>
  <si>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</si>
  <si>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</si>
  <si>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</si>
  <si>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</si>
  <si>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</si>
  <si>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</si>
  <si>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</si>
  <si>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</si>
  <si>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</si>
  <si>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</si>
  <si>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</si>
  <si>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</si>
  <si>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</si>
  <si>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</si>
  <si>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</si>
  <si>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</si>
  <si>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</si>
  <si>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</si>
  <si>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</si>
  <si>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</si>
  <si>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</si>
  <si>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</si>
  <si>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</si>
  <si>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</si>
  <si>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</si>
  <si>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</si>
  <si>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</si>
  <si>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</si>
  <si>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</si>
  <si>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</si>
  <si>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</si>
  <si>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</si>
  <si>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</si>
  <si>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</si>
  <si>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</si>
  <si>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</si>
  <si>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</si>
  <si>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</si>
  <si>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</si>
  <si>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</si>
  <si>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</si>
  <si>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</si>
  <si>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</si>
  <si>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</si>
  <si>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</si>
  <si>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</si>
  <si>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</si>
  <si>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</si>
  <si>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</si>
  <si>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</si>
  <si>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</si>
  <si>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</si>
  <si>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</si>
  <si>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</si>
  <si>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</si>
  <si>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</si>
  <si>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</si>
  <si>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</si>
  <si>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</si>
  <si>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</si>
  <si>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</si>
  <si>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</si>
  <si>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</si>
  <si>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</si>
  <si>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</si>
  <si>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</si>
  <si>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</si>
  <si>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</si>
  <si>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</si>
  <si>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</si>
  <si>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</si>
  <si>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</si>
  <si>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</si>
  <si>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</si>
  <si>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</si>
  <si>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</si>
  <si>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</si>
  <si>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</si>
  <si>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</si>
  <si>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</si>
  <si>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</si>
  <si>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</si>
  <si>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</si>
  <si>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</si>
  <si>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</si>
  <si>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</si>
  <si>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</si>
  <si>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</si>
  <si>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</si>
  <si>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</si>
  <si>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</si>
  <si>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</si>
  <si>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</si>
  <si>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</si>
  <si>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</si>
  <si>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</si>
  <si>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</si>
  <si>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</si>
  <si>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</si>
  <si>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</si>
  <si>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</si>
  <si>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</si>
  <si>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</si>
  <si>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</si>
  <si>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</si>
  <si>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</si>
  <si>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</si>
  <si>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</si>
  <si>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</si>
  <si>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</si>
  <si>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</si>
  <si>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</si>
  <si>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</si>
  <si>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</si>
  <si>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</si>
  <si>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</si>
  <si>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</si>
  <si>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</si>
  <si>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</si>
  <si>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</si>
  <si>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</si>
  <si>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</si>
  <si>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</si>
  <si>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</si>
  <si>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</si>
  <si>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</si>
  <si>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</si>
  <si>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</si>
  <si>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</si>
  <si>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</si>
  <si>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</si>
  <si>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</si>
  <si>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</si>
  <si>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</si>
  <si>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</si>
  <si>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</si>
  <si>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</si>
  <si>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</si>
  <si>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</si>
  <si>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</si>
  <si>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</si>
  <si>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</si>
  <si>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</si>
  <si>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</si>
  <si>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</si>
  <si>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</si>
  <si>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</si>
  <si>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</si>
  <si>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</si>
  <si>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</si>
  <si>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</si>
  <si>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</si>
  <si>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</si>
  <si>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</si>
  <si>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</si>
  <si>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</si>
  <si>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</si>
  <si>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</si>
  <si>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</si>
  <si>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</si>
  <si>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</si>
  <si>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</si>
  <si>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</si>
  <si>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</si>
  <si>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</si>
  <si>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</si>
  <si>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</si>
  <si>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</si>
  <si>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</si>
  <si>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</si>
  <si>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</si>
  <si>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</si>
  <si>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</si>
  <si>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</si>
  <si>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</si>
  <si>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</si>
  <si>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</si>
  <si>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</si>
  <si>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</si>
  <si>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</si>
  <si>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</si>
  <si>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</si>
  <si>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</si>
  <si>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</si>
  <si>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</si>
  <si>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</si>
  <si>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</si>
  <si>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</si>
  <si>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</si>
  <si>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</si>
  <si>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</si>
  <si>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</si>
  <si>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</si>
  <si>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</si>
  <si>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</si>
  <si>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</si>
  <si>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</si>
  <si>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</si>
  <si>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</si>
  <si>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</si>
  <si>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</si>
  <si>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</si>
  <si>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</si>
  <si>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</si>
  <si>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</si>
  <si>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</si>
  <si>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</si>
  <si>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</si>
  <si>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</si>
  <si>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</si>
  <si>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</si>
  <si>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</si>
  <si>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</si>
  <si>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</si>
  <si>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</si>
  <si>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</si>
  <si>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</si>
  <si>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</si>
  <si>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</si>
  <si>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</si>
  <si>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</si>
  <si>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</si>
  <si>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</si>
  <si>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</si>
  <si>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</si>
  <si>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</si>
  <si>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</si>
  <si>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</si>
  <si>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</si>
  <si>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</si>
  <si>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</si>
  <si>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</si>
  <si>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</si>
  <si>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</si>
  <si>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</si>
  <si>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</si>
  <si>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</si>
  <si>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</si>
  <si>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</si>
  <si>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</si>
  <si>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</si>
  <si>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</si>
  <si>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</si>
  <si>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</si>
  <si>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</si>
  <si>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</si>
  <si>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</si>
  <si>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</si>
  <si>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</si>
  <si>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</si>
  <si>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</si>
  <si>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</si>
  <si>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</si>
  <si>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</si>
  <si>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</si>
  <si>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</si>
  <si>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</si>
  <si>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</si>
  <si>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</si>
  <si>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</si>
  <si>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</si>
  <si>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</si>
  <si>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</si>
  <si>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</si>
  <si>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</si>
  <si>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</si>
  <si>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</si>
  <si>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</si>
  <si>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</si>
  <si>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</si>
  <si>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</si>
  <si>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</si>
  <si>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</si>
  <si>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</si>
  <si>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</si>
  <si>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</si>
  <si>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</si>
  <si>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</si>
  <si>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</si>
  <si>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</si>
  <si>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</si>
  <si>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</si>
  <si>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</si>
  <si>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</si>
  <si>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</si>
  <si>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</si>
  <si>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</si>
  <si>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</si>
  <si>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</si>
  <si>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</si>
  <si>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</si>
  <si>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</si>
  <si>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</si>
  <si>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</si>
  <si>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</si>
  <si>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</si>
  <si>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</si>
  <si>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</si>
  <si>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</si>
  <si>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</si>
  <si>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</si>
  <si>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</si>
  <si>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</si>
  <si>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</si>
  <si>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</si>
  <si>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</si>
  <si>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</si>
  <si>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</si>
  <si>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</si>
  <si>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</si>
  <si>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</si>
  <si>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</si>
  <si>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</si>
  <si>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</si>
  <si>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</si>
  <si>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</si>
  <si>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</si>
  <si>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</si>
  <si>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</si>
  <si>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</si>
  <si>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</si>
  <si>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</si>
  <si>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</si>
  <si>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</si>
  <si>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</si>
  <si>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</si>
  <si>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</si>
  <si>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</si>
  <si>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</si>
  <si>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</si>
  <si>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</si>
  <si>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</si>
  <si>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</si>
  <si>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</si>
  <si>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</si>
  <si>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</si>
  <si>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</si>
  <si>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</si>
  <si>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</si>
  <si>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</si>
  <si>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</si>
  <si>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</si>
  <si>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</si>
  <si>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</si>
  <si>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</si>
  <si>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</si>
  <si>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</si>
  <si>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</si>
  <si>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</si>
  <si>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</si>
  <si>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</si>
  <si>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</si>
  <si>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</si>
  <si>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</si>
  <si>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</si>
  <si>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</si>
  <si>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</si>
  <si>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</si>
  <si>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</si>
  <si>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</si>
  <si>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</si>
  <si>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</si>
  <si>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</si>
  <si>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</si>
  <si>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</si>
  <si>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</si>
  <si>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</si>
  <si>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</si>
  <si>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</si>
  <si>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</si>
  <si>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</si>
  <si>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</si>
  <si>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</si>
  <si>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</si>
  <si>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</si>
  <si>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</si>
  <si>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</si>
  <si>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</si>
  <si>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</si>
  <si>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</si>
  <si>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</si>
  <si>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</si>
  <si>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</si>
  <si>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</si>
  <si>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</si>
  <si>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</si>
  <si>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</si>
  <si>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</si>
  <si>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</si>
  <si>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</si>
  <si>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</si>
  <si>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</si>
  <si>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</si>
  <si>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</si>
  <si>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</si>
  <si>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</si>
  <si>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</si>
  <si>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</si>
  <si>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</si>
  <si>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</si>
  <si>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</si>
  <si>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</si>
  <si>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</si>
  <si>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</si>
  <si>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</si>
  <si>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</si>
  <si>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</si>
  <si>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</si>
  <si>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</si>
  <si>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</si>
  <si>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</si>
  <si>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</si>
  <si>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</si>
  <si>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</si>
  <si>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</si>
  <si>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</si>
  <si>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</si>
  <si>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</si>
  <si>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</si>
  <si>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</si>
  <si>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</si>
  <si>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</si>
  <si>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</si>
  <si>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</si>
  <si>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</si>
  <si>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</si>
  <si>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</si>
  <si>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</si>
  <si>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</si>
  <si>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</si>
  <si>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</si>
  <si>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</si>
  <si>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</si>
  <si>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</si>
  <si>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</si>
  <si>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</si>
  <si>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</si>
  <si>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</si>
  <si>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</si>
  <si>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</si>
  <si>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</si>
  <si>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</si>
  <si>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</si>
  <si>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</si>
  <si>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</si>
  <si>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</si>
  <si>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</si>
  <si>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</si>
  <si>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</si>
  <si>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</si>
  <si>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</si>
  <si>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</si>
  <si>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</si>
  <si>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</si>
  <si>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</si>
  <si>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</si>
  <si>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</si>
  <si>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</si>
  <si>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</si>
  <si>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</si>
  <si>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</si>
  <si>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</si>
  <si>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</si>
  <si>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</si>
  <si>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</si>
  <si>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</si>
  <si>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</si>
  <si>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</si>
  <si>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</si>
  <si>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</si>
  <si>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</si>
  <si>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</si>
  <si>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</si>
  <si>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</si>
  <si>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</si>
  <si>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</si>
  <si>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</si>
  <si>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</si>
  <si>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</si>
  <si>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</si>
  <si>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</si>
  <si>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</si>
  <si>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</si>
  <si>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</si>
  <si>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</si>
  <si>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</si>
  <si>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</si>
  <si>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</si>
  <si>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</si>
  <si>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</si>
  <si>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</si>
  <si>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</si>
  <si>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</si>
  <si>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</si>
  <si>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</si>
  <si>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</si>
  <si>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</si>
  <si>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</si>
  <si>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</si>
  <si>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</si>
  <si>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</si>
  <si>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</si>
  <si>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</si>
  <si>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</si>
  <si>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</si>
  <si>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</si>
  <si>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</si>
  <si>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</si>
  <si>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</si>
  <si>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</si>
  <si>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</si>
  <si>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</si>
  <si>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</si>
  <si>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</si>
  <si>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</si>
  <si>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</si>
  <si>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</si>
  <si>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</si>
  <si>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</si>
  <si>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</si>
  <si>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</si>
  <si>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</si>
  <si>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</si>
  <si>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</si>
  <si>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</si>
  <si>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</si>
  <si>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</si>
  <si>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</si>
  <si>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</si>
  <si>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</si>
  <si>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</si>
  <si>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</si>
  <si>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</si>
  <si>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</si>
  <si>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</si>
  <si>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</si>
  <si>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</si>
  <si>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</si>
  <si>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</si>
  <si>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</si>
  <si>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</si>
  <si>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</si>
  <si>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</si>
  <si>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</si>
  <si>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</si>
  <si>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</si>
  <si>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</si>
  <si>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</si>
  <si>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</si>
  <si>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</si>
  <si>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</si>
  <si>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</si>
  <si>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</si>
  <si>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</si>
  <si>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</si>
  <si>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</si>
  <si>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</si>
  <si>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</si>
  <si>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</si>
  <si>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</si>
  <si>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</si>
  <si>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</si>
  <si>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</si>
  <si>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</si>
  <si>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</si>
  <si>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</si>
  <si>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</si>
  <si>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</si>
  <si>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</si>
  <si>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</si>
  <si>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</si>
  <si>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</si>
  <si>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</si>
  <si>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</si>
  <si>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</si>
  <si>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</si>
  <si>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</si>
  <si>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</si>
  <si>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</si>
  <si>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</si>
  <si>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</si>
  <si>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</si>
  <si>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</si>
  <si>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</si>
  <si>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</si>
  <si>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</si>
  <si>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</si>
  <si>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</si>
  <si>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</si>
  <si>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</si>
  <si>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</si>
  <si>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</si>
  <si>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</si>
  <si>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</si>
  <si>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</si>
  <si>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</si>
  <si>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</si>
  <si>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</si>
  <si>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</si>
  <si>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</si>
  <si>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</si>
  <si>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</si>
  <si>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</si>
  <si>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</si>
  <si>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</si>
  <si>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</si>
  <si>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</si>
  <si>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</si>
  <si>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</si>
  <si>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</si>
  <si>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</si>
  <si>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</si>
  <si>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</si>
  <si>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</si>
  <si>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</si>
  <si>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</si>
  <si>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</si>
  <si>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</si>
  <si>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</si>
  <si>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</si>
  <si>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</si>
  <si>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</si>
  <si>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</si>
  <si>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</si>
  <si>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</si>
  <si>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</si>
  <si>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</si>
  <si>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</si>
  <si>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</si>
  <si>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</si>
  <si>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</si>
  <si>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</si>
  <si>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</si>
  <si>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</si>
  <si>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</si>
  <si>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</si>
  <si>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</si>
  <si>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</si>
  <si>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</si>
  <si>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</si>
  <si>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</si>
  <si>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</si>
  <si>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</si>
  <si>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</si>
  <si>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</si>
  <si>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</si>
  <si>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</si>
  <si>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</si>
  <si>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</si>
  <si>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</si>
  <si>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</si>
  <si>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</si>
  <si>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</si>
  <si>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</si>
  <si>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</si>
  <si>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</si>
  <si>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</si>
  <si>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</si>
  <si>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</si>
  <si>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</si>
  <si>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</si>
  <si>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</si>
  <si>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</si>
  <si>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</si>
  <si>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</si>
  <si>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</si>
  <si>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</si>
  <si>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</si>
  <si>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</si>
  <si>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</si>
  <si>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</si>
  <si>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</si>
  <si>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</si>
  <si>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</si>
  <si>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</si>
  <si>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</si>
  <si>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</si>
  <si>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</si>
  <si>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</si>
  <si>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</si>
  <si>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</si>
  <si>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</si>
  <si>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</si>
  <si>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</si>
  <si>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</si>
  <si>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</si>
  <si>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</si>
  <si>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</si>
  <si>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</si>
  <si>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</si>
  <si>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</si>
  <si>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</si>
  <si>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</si>
  <si>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</si>
  <si>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</si>
  <si>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</si>
  <si>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</si>
  <si>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</si>
  <si>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</si>
  <si>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</si>
  <si>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</si>
  <si>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</si>
  <si>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</si>
  <si>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</si>
  <si>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</si>
  <si>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</si>
  <si>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</si>
  <si>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</si>
  <si>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</si>
  <si>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</si>
  <si>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</si>
  <si>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</si>
  <si>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</si>
  <si>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</si>
  <si>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</si>
  <si>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</si>
  <si>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</si>
  <si>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</si>
  <si>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</si>
  <si>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</si>
  <si>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</si>
  <si>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</si>
  <si>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</si>
  <si>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</si>
  <si>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</si>
  <si>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</si>
  <si>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</si>
  <si>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</si>
  <si>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</si>
  <si>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</si>
  <si>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</si>
  <si>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</si>
  <si>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</si>
  <si>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</si>
  <si>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</si>
  <si>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</si>
  <si>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</si>
  <si>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</si>
  <si>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</si>
  <si>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</si>
  <si>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</si>
  <si>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</si>
  <si>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</si>
  <si>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</si>
  <si>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</si>
  <si>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</si>
  <si>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</si>
  <si>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</si>
  <si>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</si>
  <si>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</si>
  <si>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</si>
  <si>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</si>
  <si>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</si>
  <si>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</si>
  <si>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</si>
  <si>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</si>
  <si>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</si>
  <si>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</si>
  <si>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</si>
  <si>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</si>
  <si>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</si>
  <si>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</si>
  <si>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</si>
  <si>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</si>
  <si>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</si>
  <si>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</si>
  <si>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</si>
  <si>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</si>
  <si>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</si>
  <si>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</si>
  <si>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</si>
  <si>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</si>
  <si>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</si>
  <si>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</si>
  <si>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</si>
  <si>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</si>
  <si>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</si>
  <si>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</si>
  <si>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</si>
  <si>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</si>
  <si>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</si>
  <si>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</si>
  <si>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</si>
  <si>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</si>
  <si>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</si>
  <si>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</si>
  <si>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</si>
  <si>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</si>
  <si>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</si>
  <si>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</si>
  <si>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</si>
  <si>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</si>
  <si>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</si>
  <si>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</si>
  <si>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</si>
  <si>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</si>
  <si>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</si>
  <si>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</si>
  <si>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</si>
  <si>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</si>
  <si>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</si>
  <si>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</si>
  <si>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</si>
  <si>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</si>
  <si>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</si>
  <si>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</si>
  <si>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</si>
  <si>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</si>
  <si>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</si>
  <si>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</si>
  <si>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</si>
  <si>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</si>
  <si>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</si>
  <si>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</si>
  <si>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</si>
  <si>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</si>
  <si>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</si>
  <si>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</si>
  <si>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</si>
  <si>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</si>
  <si>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</si>
  <si>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</si>
  <si>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</si>
  <si>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</si>
  <si>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</si>
  <si>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</si>
  <si>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</si>
  <si>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</si>
  <si>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</si>
  <si>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</si>
  <si>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</si>
  <si>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</si>
  <si>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</si>
  <si>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</si>
  <si>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</si>
  <si>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</si>
  <si>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</si>
  <si>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</si>
  <si>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</si>
  <si>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</si>
  <si>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</si>
  <si>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</si>
  <si>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</si>
  <si>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</si>
  <si>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</si>
  <si>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</si>
  <si>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</si>
  <si>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</si>
  <si>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</si>
  <si>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</si>
  <si>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</si>
  <si>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</si>
  <si>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</si>
  <si>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</si>
  <si>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</si>
  <si>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</si>
  <si>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</si>
  <si>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</si>
  <si>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</si>
  <si>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</si>
  <si>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</si>
  <si>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</si>
  <si>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</si>
  <si>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</si>
  <si>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</si>
  <si>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</si>
  <si>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</si>
  <si>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</si>
  <si>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</si>
  <si>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</si>
  <si>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</si>
  <si>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</si>
  <si>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</si>
  <si>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</si>
  <si>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</si>
  <si>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</si>
  <si>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</si>
  <si>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</si>
  <si>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</si>
  <si>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</si>
  <si>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</si>
  <si>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</si>
  <si>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</si>
  <si>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</si>
  <si>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</si>
  <si>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</si>
  <si>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</si>
  <si>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</si>
  <si>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</si>
  <si>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</si>
  <si>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</si>
  <si>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</si>
  <si>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</si>
  <si>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</si>
  <si>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</si>
  <si>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</si>
  <si>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</si>
  <si>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</si>
  <si>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</si>
  <si>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</si>
  <si>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</si>
  <si>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</si>
  <si>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</si>
  <si>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</si>
  <si>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</si>
  <si>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</si>
  <si>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</si>
  <si>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</si>
  <si>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</si>
  <si>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</si>
  <si>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</si>
  <si>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</si>
  <si>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</si>
  <si>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</si>
  <si>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</si>
  <si>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</si>
  <si>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</si>
  <si>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</si>
  <si>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</si>
  <si>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</si>
  <si>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</si>
  <si>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</si>
  <si>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</si>
  <si>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</si>
  <si>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</si>
  <si>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</si>
  <si>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</si>
  <si>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</si>
  <si>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</si>
  <si>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</si>
  <si>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</si>
  <si>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</si>
  <si>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</si>
  <si>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</si>
  <si>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</si>
  <si>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</si>
  <si>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</si>
  <si>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</si>
  <si>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</si>
  <si>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</si>
  <si>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</si>
  <si>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</si>
  <si>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</si>
  <si>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</si>
  <si>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</si>
  <si>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</si>
  <si>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</si>
  <si>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</si>
  <si>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</si>
  <si>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</si>
  <si>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</si>
  <si>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</si>
  <si>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</si>
  <si>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</si>
  <si>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</si>
  <si>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</si>
  <si>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</si>
  <si>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</si>
  <si>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</si>
  <si>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</si>
  <si>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</si>
  <si>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</si>
  <si>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</si>
  <si>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</si>
  <si>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</si>
  <si>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</si>
  <si>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</si>
  <si>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</si>
  <si>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</si>
  <si>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</si>
  <si>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</si>
  <si>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</si>
  <si>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</si>
  <si>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</si>
  <si>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</si>
  <si>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</si>
  <si>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</si>
  <si>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</si>
  <si>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</si>
  <si>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</si>
  <si>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</si>
  <si>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</si>
  <si>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</si>
  <si>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</si>
  <si>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</si>
  <si>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</si>
  <si>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</si>
  <si>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</si>
  <si>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</si>
  <si>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</si>
  <si>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</si>
  <si>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</si>
  <si>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</si>
  <si>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</si>
  <si>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</si>
  <si>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</si>
  <si>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</si>
  <si>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</si>
  <si>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</si>
  <si>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</si>
  <si>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</si>
  <si>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</si>
  <si>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</si>
  <si>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</si>
  <si>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</si>
  <si>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</si>
  <si>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</si>
  <si>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</si>
  <si>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</si>
  <si>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</si>
  <si>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</si>
  <si>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</si>
  <si>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</si>
  <si>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</si>
  <si>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</si>
  <si>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</si>
  <si>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</si>
  <si>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</si>
  <si>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</si>
  <si>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</si>
  <si>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</si>
  <si>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</si>
  <si>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</si>
  <si>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</si>
  <si>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</si>
  <si>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</si>
  <si>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</si>
  <si>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</si>
  <si>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</si>
  <si>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</si>
  <si>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</si>
  <si>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</si>
  <si>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</si>
  <si>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</si>
  <si>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</si>
  <si>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</si>
  <si>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</si>
  <si>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</si>
  <si>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</si>
  <si>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</si>
  <si>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</si>
  <si>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</si>
  <si>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</si>
  <si>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</si>
  <si>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</si>
  <si>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</si>
  <si>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</si>
  <si>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</si>
  <si>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</si>
  <si>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</si>
  <si>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</si>
  <si>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</si>
  <si>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</si>
  <si>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</si>
  <si>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</si>
  <si>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</si>
  <si>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</si>
  <si>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</si>
  <si>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</si>
  <si>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</si>
  <si>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</si>
  <si>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</si>
  <si>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</si>
  <si>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</si>
  <si>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</si>
  <si>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</si>
  <si>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</si>
  <si>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</si>
  <si>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</si>
  <si>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</si>
  <si>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</si>
  <si>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</si>
  <si>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</si>
  <si>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</si>
  <si>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</si>
  <si>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</si>
  <si>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</si>
  <si>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</si>
  <si>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</si>
  <si>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</si>
  <si>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</si>
  <si>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</si>
  <si>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</si>
  <si>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</si>
  <si>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</si>
  <si>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</si>
  <si>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</si>
  <si>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</si>
  <si>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</si>
  <si>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</si>
  <si>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</si>
  <si>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</si>
  <si>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</si>
  <si>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</si>
  <si>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</si>
  <si>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</si>
  <si>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</si>
  <si>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</si>
  <si>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</si>
  <si>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</si>
  <si>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</si>
  <si>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</si>
  <si>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</si>
  <si>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</si>
  <si>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</si>
  <si>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</si>
  <si>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</si>
  <si>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</si>
  <si>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</si>
  <si>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</si>
  <si>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</si>
  <si>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</si>
  <si>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</si>
  <si>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</si>
  <si>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</si>
  <si>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</si>
  <si>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</si>
  <si>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</si>
  <si>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</si>
  <si>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</si>
  <si>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</si>
  <si>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</si>
  <si>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</si>
  <si>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</si>
  <si>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</si>
  <si>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</si>
  <si>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</si>
  <si>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</si>
  <si>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</si>
  <si>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</si>
  <si>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</si>
  <si>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</si>
  <si>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</si>
  <si>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</si>
  <si>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</si>
  <si>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</si>
  <si>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</si>
  <si>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</si>
  <si>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</si>
  <si>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</si>
  <si>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</si>
  <si>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</si>
  <si>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</si>
  <si>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</si>
  <si>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</si>
  <si>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</si>
  <si>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</si>
  <si>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</si>
  <si>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</si>
  <si>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</si>
  <si>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</si>
  <si>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</si>
  <si>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</si>
  <si>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</si>
  <si>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</si>
  <si>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</si>
  <si>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</si>
  <si>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</si>
  <si>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</si>
  <si>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</si>
  <si>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</si>
  <si>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</si>
  <si>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</si>
  <si>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</si>
  <si>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</si>
  <si>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</si>
  <si>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</si>
  <si>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</si>
  <si>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</si>
  <si>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</si>
  <si>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</si>
  <si>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</si>
  <si>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</si>
  <si>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</si>
  <si>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</si>
  <si>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</si>
  <si>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</si>
  <si>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</si>
  <si>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</si>
  <si>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</si>
  <si>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</si>
  <si>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</si>
  <si>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</si>
  <si>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</si>
  <si>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</si>
  <si>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</si>
  <si>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</si>
  <si>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</si>
  <si>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</si>
  <si>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</si>
  <si>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</si>
  <si>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</si>
  <si>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</si>
  <si>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</si>
  <si>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</si>
  <si>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</si>
  <si>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</si>
  <si>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</si>
  <si>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</si>
  <si>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</si>
  <si>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</si>
  <si>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</si>
  <si>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</si>
  <si>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</si>
  <si>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</si>
  <si>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</si>
  <si>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</si>
  <si>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</si>
  <si>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</si>
  <si>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</si>
  <si>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</si>
  <si>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</si>
  <si>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</si>
  <si>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</si>
  <si>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</si>
  <si>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</si>
  <si>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</si>
  <si>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</si>
  <si>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</si>
  <si>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</si>
  <si>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</si>
  <si>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</si>
  <si>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</si>
  <si>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</si>
  <si>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</si>
  <si>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</si>
  <si>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</si>
  <si>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</si>
  <si>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</si>
  <si>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</si>
  <si>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</si>
  <si>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</si>
  <si>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</si>
  <si>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</si>
  <si>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</si>
  <si>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</si>
  <si>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</si>
  <si>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</si>
  <si>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</si>
  <si>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</si>
  <si>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</si>
  <si>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</si>
  <si>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</si>
  <si>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</si>
  <si>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</si>
  <si>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</si>
  <si>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</si>
  <si>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</si>
  <si>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</si>
  <si>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</si>
  <si>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</si>
  <si>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</si>
  <si>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</si>
  <si>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</si>
  <si>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</si>
  <si>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</si>
  <si>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</si>
  <si>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</si>
  <si>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</si>
  <si>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</si>
  <si>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</si>
  <si>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</si>
  <si>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</si>
  <si>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</si>
  <si>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</si>
  <si>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</si>
  <si>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</si>
  <si>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</si>
  <si>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</si>
  <si>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</si>
  <si>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</si>
  <si>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</si>
  <si>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</si>
  <si>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</si>
  <si>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</si>
  <si>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</si>
  <si>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</si>
  <si>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</si>
  <si>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</si>
  <si>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</si>
  <si>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</si>
  <si>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</si>
  <si>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</si>
  <si>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</si>
  <si>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</si>
  <si>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</si>
  <si>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</si>
  <si>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</si>
  <si>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</si>
  <si>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</si>
  <si>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</si>
  <si>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</si>
  <si>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</si>
  <si>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</si>
  <si>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</si>
  <si>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</si>
  <si>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</si>
  <si>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</si>
  <si>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</si>
  <si>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</si>
  <si>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</si>
  <si>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</si>
  <si>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</si>
  <si>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</si>
  <si>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</si>
  <si>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</si>
  <si>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</si>
  <si>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</si>
  <si>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</si>
  <si>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</si>
  <si>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</si>
  <si>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</si>
  <si>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</si>
  <si>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</si>
  <si>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</si>
  <si>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</si>
  <si>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</si>
  <si>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</si>
  <si>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</si>
  <si>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</si>
  <si>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</si>
  <si>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</si>
  <si>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</si>
  <si>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</si>
  <si>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</si>
  <si>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</si>
  <si>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</si>
  <si>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</si>
  <si>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</si>
  <si>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</si>
  <si>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</si>
  <si>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</si>
  <si>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</si>
  <si>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</si>
  <si>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</si>
  <si>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</si>
  <si>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</si>
  <si>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</si>
  <si>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</si>
  <si>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</si>
  <si>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</si>
  <si>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</si>
  <si>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</si>
  <si>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</si>
  <si>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</si>
  <si>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</si>
  <si>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</si>
  <si>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</si>
  <si>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</si>
  <si>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</si>
  <si>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</si>
  <si>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</si>
  <si>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</si>
  <si>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</si>
  <si>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</si>
  <si>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</si>
  <si>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</si>
  <si>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</si>
  <si>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</si>
  <si>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</si>
  <si>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</si>
  <si>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</si>
  <si>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</si>
  <si>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</si>
  <si>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</si>
  <si>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</si>
  <si>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</si>
  <si>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</si>
  <si>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</si>
  <si>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</si>
  <si>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</si>
  <si>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</si>
  <si>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</si>
  <si>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</si>
  <si>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</si>
  <si>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</si>
  <si>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</si>
  <si>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</si>
  <si>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</si>
  <si>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</si>
  <si>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</si>
  <si>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</si>
  <si>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</si>
  <si>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</si>
  <si>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</si>
  <si>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</si>
  <si>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</si>
  <si>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</si>
  <si>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</si>
  <si>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</si>
  <si>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</si>
  <si>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</si>
  <si>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</si>
  <si>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</si>
  <si>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</si>
  <si>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</si>
  <si>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</si>
  <si>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</si>
  <si>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</si>
  <si>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</si>
  <si>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</si>
  <si>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</si>
  <si>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</si>
  <si>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</si>
  <si>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</si>
  <si>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</si>
  <si>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</si>
  <si>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</si>
  <si>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</si>
  <si>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</si>
  <si>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</si>
  <si>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</si>
  <si>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</si>
  <si>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</si>
  <si>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</si>
  <si>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</si>
  <si>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</si>
  <si>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</si>
  <si>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</si>
  <si>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</si>
  <si>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</si>
  <si>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</si>
  <si>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</si>
  <si>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</si>
  <si>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</si>
  <si>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</si>
  <si>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</si>
  <si>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</si>
  <si>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</si>
  <si>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</si>
  <si>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</si>
  <si>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</si>
  <si>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</si>
  <si>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</si>
  <si>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</si>
  <si>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</si>
  <si>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</si>
  <si>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</si>
  <si>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</si>
  <si>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</si>
  <si>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</si>
  <si>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</si>
  <si>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</si>
  <si>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</si>
  <si>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</si>
  <si>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</si>
  <si>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</si>
  <si>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</si>
  <si>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</si>
  <si>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</si>
  <si>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</si>
  <si>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</si>
  <si>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</si>
  <si>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</si>
  <si>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</si>
  <si>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</si>
  <si>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</si>
  <si>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</si>
  <si>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</si>
  <si>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</si>
  <si>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</si>
  <si>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</si>
  <si>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</si>
  <si>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</si>
  <si>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</si>
  <si>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</si>
  <si>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</si>
  <si>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</si>
  <si>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</si>
  <si>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</si>
  <si>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</si>
  <si>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</si>
  <si>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</si>
  <si>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</si>
  <si>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</si>
  <si>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</si>
  <si>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</si>
  <si>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</si>
  <si>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</si>
  <si>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</si>
  <si>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</si>
  <si>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</si>
  <si>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</si>
  <si>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</si>
  <si>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</si>
  <si>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</si>
  <si>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</si>
  <si>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</si>
  <si>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</si>
  <si>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</si>
  <si>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</si>
  <si>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</si>
  <si>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</si>
  <si>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</si>
  <si>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</si>
  <si>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</si>
  <si>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</si>
  <si>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</si>
  <si>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</si>
  <si>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</si>
  <si>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</si>
  <si>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</si>
  <si>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</si>
  <si>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</si>
  <si>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</si>
  <si>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</si>
  <si>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</si>
  <si>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</si>
  <si>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</si>
  <si>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</si>
  <si>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</si>
  <si>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</si>
  <si>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</si>
  <si>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</si>
  <si>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</si>
  <si>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</si>
  <si>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</si>
  <si>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</si>
  <si>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</si>
  <si>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</si>
  <si>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</si>
  <si>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</si>
  <si>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</si>
  <si>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</si>
  <si>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</si>
  <si>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</si>
  <si>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</si>
  <si>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</si>
  <si>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</si>
  <si>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</si>
  <si>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</si>
  <si>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</si>
  <si>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</si>
  <si>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</si>
  <si>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</si>
  <si>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</si>
  <si>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</si>
  <si>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</si>
  <si>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</si>
  <si>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</si>
  <si>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</si>
  <si>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</si>
  <si>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</si>
  <si>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</si>
  <si>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</si>
  <si>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</si>
  <si>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</si>
  <si>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</si>
  <si>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</si>
  <si>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</si>
  <si>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</si>
  <si>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</si>
  <si>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</si>
  <si>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</si>
  <si>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</si>
  <si>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</si>
  <si>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</si>
  <si>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</si>
  <si>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</si>
  <si>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</si>
  <si>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</si>
  <si>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</si>
  <si>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</si>
  <si>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</si>
  <si>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</si>
  <si>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</si>
  <si>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</si>
  <si>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</si>
  <si>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</si>
  <si>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</si>
  <si>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</si>
  <si>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</si>
  <si>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</si>
  <si>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</si>
  <si>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</si>
  <si>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</si>
  <si>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</si>
  <si>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</si>
  <si>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</si>
  <si>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</si>
  <si>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</si>
  <si>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</si>
  <si>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</si>
  <si>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</si>
  <si>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</si>
  <si>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</si>
  <si>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</si>
  <si>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</si>
  <si>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</si>
  <si>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</si>
  <si>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</si>
  <si>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</si>
  <si>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</si>
  <si>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</si>
  <si>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</si>
  <si>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</si>
  <si>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</si>
  <si>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</si>
  <si>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</si>
  <si>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</si>
  <si>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</si>
  <si>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</si>
  <si>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</si>
  <si>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</si>
  <si>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</si>
  <si>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</si>
  <si>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</si>
  <si>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</si>
  <si>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</si>
  <si>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</si>
  <si>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</si>
  <si>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</si>
  <si>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</si>
  <si>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</si>
  <si>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</si>
  <si>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</si>
  <si>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</si>
  <si>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</si>
  <si>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</si>
  <si>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</si>
  <si>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</si>
  <si>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</si>
  <si>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</si>
  <si>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</si>
  <si>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</si>
  <si>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</si>
  <si>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</si>
  <si>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</si>
  <si>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</si>
  <si>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</si>
  <si>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</si>
  <si>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</si>
  <si>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</si>
  <si>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</si>
  <si>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</si>
  <si>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</si>
  <si>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</si>
  <si>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</si>
  <si>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</si>
  <si>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</si>
  <si>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</si>
  <si>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</si>
  <si>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</si>
  <si>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</si>
  <si>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</si>
  <si>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</si>
  <si>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</si>
  <si>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</si>
  <si>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</si>
  <si>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</si>
  <si>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</si>
  <si>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</si>
  <si>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</si>
  <si>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</si>
  <si>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</si>
  <si>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</si>
  <si>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</si>
  <si>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</si>
  <si>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</si>
  <si>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</si>
  <si>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</si>
  <si>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</si>
  <si>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</si>
  <si>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</si>
  <si>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</si>
  <si>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</si>
  <si>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</si>
  <si>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</si>
  <si>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</si>
  <si>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</si>
  <si>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</si>
  <si>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</si>
  <si>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</si>
  <si>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</si>
  <si>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</si>
  <si>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</si>
  <si>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</si>
  <si>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</si>
  <si>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</si>
  <si>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</si>
  <si>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</si>
  <si>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</si>
  <si>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</si>
  <si>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</si>
  <si>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</si>
  <si>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</si>
  <si>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</si>
  <si>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</si>
  <si>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</si>
  <si>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</si>
  <si>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</si>
  <si>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</si>
  <si>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</si>
  <si>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</si>
  <si>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</si>
  <si>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</si>
  <si>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</si>
  <si>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</si>
  <si>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</si>
  <si>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</si>
  <si>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</si>
  <si>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</si>
  <si>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</si>
  <si>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</si>
  <si>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</si>
  <si>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</si>
  <si>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</si>
  <si>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</si>
  <si>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</si>
  <si>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</si>
  <si>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</si>
  <si>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</si>
  <si>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</si>
  <si>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</si>
  <si>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</si>
  <si>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</si>
  <si>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</si>
  <si>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</si>
  <si>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</si>
  <si>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</si>
  <si>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</si>
  <si>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</si>
  <si>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</si>
  <si>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</si>
  <si>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</si>
  <si>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</si>
  <si>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</si>
  <si>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</si>
  <si>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</si>
  <si>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</si>
  <si>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</si>
  <si>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</si>
  <si>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</si>
  <si>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</si>
  <si>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</si>
  <si>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</si>
  <si>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</si>
  <si>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</si>
  <si>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</si>
  <si>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</si>
  <si>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</si>
  <si>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</si>
  <si>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</si>
  <si>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</si>
  <si>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</si>
  <si>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</si>
  <si>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</si>
  <si>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</si>
  <si>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</si>
  <si>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</si>
  <si>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</si>
  <si>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</si>
  <si>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</si>
  <si>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</si>
  <si>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</si>
  <si>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</si>
  <si>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</si>
  <si>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</si>
  <si>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</si>
  <si>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</si>
  <si>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</si>
  <si>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</si>
  <si>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</si>
  <si>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</si>
  <si>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</si>
  <si>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</si>
  <si>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</si>
  <si>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</si>
  <si>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</si>
  <si>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</si>
  <si>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</si>
  <si>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</si>
  <si>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</si>
  <si>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</si>
  <si>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</si>
  <si>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</si>
  <si>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</si>
  <si>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</si>
  <si>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</si>
  <si>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</si>
  <si>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</si>
  <si>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</si>
  <si>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</si>
  <si>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</si>
  <si>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</si>
  <si>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</si>
  <si>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</si>
  <si>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</si>
  <si>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</si>
  <si>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</si>
  <si>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</si>
  <si>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</si>
  <si>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</si>
  <si>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</si>
  <si>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</si>
  <si>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</si>
  <si>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</si>
  <si>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</si>
  <si>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</si>
  <si>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</si>
  <si>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</si>
  <si>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</si>
  <si>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</si>
  <si>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</si>
  <si>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</si>
  <si>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</si>
  <si>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</si>
  <si>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</si>
  <si>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</si>
  <si>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</si>
  <si>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</si>
  <si>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</si>
  <si>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</si>
  <si>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</si>
  <si>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</si>
  <si>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</si>
  <si>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</si>
  <si>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</si>
  <si>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</si>
  <si>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</si>
  <si>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</si>
  <si>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</si>
  <si>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</si>
  <si>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</si>
  <si>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</si>
  <si>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</si>
  <si>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</si>
  <si>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</si>
  <si>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</si>
  <si>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</si>
  <si>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</si>
  <si>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</si>
  <si>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</si>
  <si>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</si>
  <si>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</si>
  <si>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</si>
  <si>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</si>
  <si>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</si>
  <si>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</si>
  <si>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</si>
  <si>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</si>
  <si>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</si>
  <si>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</si>
  <si>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</si>
  <si>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</si>
  <si>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</si>
  <si>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</si>
  <si>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</si>
  <si>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</si>
  <si>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</si>
  <si>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</si>
  <si>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</si>
  <si>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</si>
  <si>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</si>
  <si>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</si>
  <si>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</si>
  <si>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</si>
  <si>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</si>
  <si>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</si>
  <si>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</si>
  <si>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</si>
  <si>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</si>
  <si>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</si>
  <si>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</si>
  <si>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</si>
  <si>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</si>
  <si>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</si>
  <si>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</si>
  <si>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</si>
  <si>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</si>
  <si>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</si>
  <si>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</si>
  <si>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</si>
  <si>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</si>
  <si>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</si>
  <si>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</si>
  <si>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</si>
  <si>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</si>
  <si>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</si>
  <si>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</si>
  <si>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</si>
  <si>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</si>
  <si>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</si>
  <si>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</si>
  <si>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</si>
  <si>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</si>
  <si>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</si>
  <si>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</si>
  <si>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</si>
  <si>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</si>
  <si>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</si>
  <si>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</si>
  <si>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</si>
  <si>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</si>
  <si>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</si>
  <si>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</si>
  <si>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</si>
  <si>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</si>
  <si>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</si>
  <si>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</si>
  <si>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</si>
  <si>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</si>
  <si>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</si>
  <si>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</si>
  <si>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</si>
  <si>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</si>
  <si>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</si>
  <si>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</si>
  <si>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</si>
  <si>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</si>
  <si>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</si>
  <si>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</si>
  <si>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</si>
  <si>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</si>
  <si>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</si>
  <si>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</si>
  <si>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</si>
  <si>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</si>
  <si>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</si>
  <si>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</si>
  <si>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</si>
  <si>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</si>
  <si>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</si>
  <si>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</si>
  <si>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</si>
  <si>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</si>
  <si>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</si>
  <si>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</si>
  <si>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</si>
  <si>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</si>
  <si>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</si>
  <si>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</si>
  <si>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</si>
  <si>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</si>
  <si>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</si>
  <si>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</si>
  <si>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</si>
  <si>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</si>
  <si>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</si>
  <si>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</si>
  <si>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</si>
  <si>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</si>
  <si>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</si>
  <si>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</si>
  <si>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</si>
  <si>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</si>
  <si>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</si>
  <si>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</si>
  <si>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</si>
  <si>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</si>
  <si>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</si>
  <si>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</si>
  <si>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</si>
  <si>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</si>
  <si>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</si>
  <si>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</si>
  <si>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</si>
  <si>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</si>
  <si>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</si>
  <si>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</si>
  <si>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</si>
  <si>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</si>
  <si>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</si>
  <si>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</si>
  <si>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</si>
  <si>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</si>
  <si>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</si>
  <si>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</si>
  <si>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</si>
  <si>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</si>
  <si>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</si>
  <si>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</si>
  <si>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</si>
  <si>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</si>
  <si>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</si>
  <si>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</si>
  <si>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</si>
  <si>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</si>
  <si>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</si>
  <si>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</si>
  <si>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</si>
  <si>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</si>
  <si>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</si>
  <si>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</si>
  <si>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</si>
  <si>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</si>
  <si>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</si>
  <si>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</si>
  <si>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</si>
  <si>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</si>
  <si>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</si>
  <si>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</si>
  <si>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</si>
  <si>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</si>
  <si>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</si>
  <si>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</si>
  <si>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</si>
  <si>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</si>
  <si>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</si>
  <si>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</si>
  <si>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</si>
  <si>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</si>
  <si>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</si>
  <si>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</si>
  <si>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</si>
  <si>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</si>
  <si>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</si>
  <si>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</si>
  <si>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</si>
  <si>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</si>
  <si>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</si>
  <si>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</si>
  <si>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</si>
  <si>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</si>
  <si>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</si>
  <si>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</si>
  <si>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</si>
  <si>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</si>
  <si>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</si>
  <si>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</si>
  <si>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</si>
  <si>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</si>
  <si>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</si>
  <si>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</si>
  <si>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</si>
  <si>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</si>
  <si>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</si>
  <si>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</si>
  <si>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</si>
  <si>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</si>
  <si>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</si>
  <si>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</si>
  <si>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</si>
  <si>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</si>
  <si>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</si>
  <si>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</si>
  <si>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</si>
  <si>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</si>
  <si>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</si>
  <si>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</si>
  <si>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</si>
  <si>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</si>
  <si>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</si>
  <si>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</si>
  <si>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</si>
  <si>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</si>
  <si>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</si>
  <si>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</si>
  <si>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</si>
  <si>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</si>
  <si>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</si>
  <si>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</si>
  <si>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</si>
  <si>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</si>
  <si>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</si>
  <si>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</si>
  <si>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</si>
  <si>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</si>
  <si>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</si>
  <si>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</si>
  <si>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</si>
  <si>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</si>
  <si>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</si>
  <si>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</si>
  <si>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</si>
  <si>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</si>
  <si>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</si>
  <si>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</si>
  <si>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</si>
  <si>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</si>
  <si>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</si>
  <si>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</si>
  <si>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</si>
  <si>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</si>
  <si>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</si>
  <si>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</si>
  <si>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</si>
  <si>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</si>
  <si>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</si>
  <si>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</si>
  <si>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</si>
  <si>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</si>
  <si>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</si>
  <si>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</si>
  <si>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</si>
  <si>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</si>
  <si>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</si>
  <si>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</si>
  <si>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</si>
  <si>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</si>
  <si>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</si>
  <si>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</si>
  <si>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</si>
  <si>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</si>
  <si>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</si>
  <si>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</si>
  <si>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</si>
  <si>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</si>
  <si>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</si>
  <si>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</si>
  <si>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</si>
  <si>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</si>
  <si>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</si>
  <si>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</si>
  <si>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</si>
  <si>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</si>
  <si>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</si>
  <si>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</si>
  <si>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</si>
  <si>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</si>
  <si>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</si>
  <si>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</si>
  <si>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</si>
  <si>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</si>
  <si>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</si>
  <si>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</si>
  <si>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</si>
  <si>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</si>
  <si>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</si>
  <si>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</si>
  <si>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</si>
  <si>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</si>
  <si>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</si>
  <si>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</si>
  <si>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</si>
  <si>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</si>
  <si>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</si>
  <si>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</si>
  <si>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</si>
  <si>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</si>
  <si>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</si>
  <si>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</si>
  <si>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</si>
  <si>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</si>
  <si>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</si>
  <si>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</si>
  <si>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</si>
  <si>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</si>
  <si>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</si>
  <si>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</si>
  <si>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</si>
  <si>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</si>
  <si>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</si>
  <si>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</si>
  <si>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</si>
  <si>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</si>
  <si>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</si>
  <si>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</si>
  <si>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</si>
  <si>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</si>
  <si>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</si>
  <si>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</si>
  <si>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</si>
  <si>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</si>
  <si>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</si>
  <si>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</si>
  <si>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</si>
  <si>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</si>
  <si>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</si>
  <si>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</si>
  <si>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</si>
  <si>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</si>
  <si>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</si>
  <si>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</si>
  <si>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</si>
  <si>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</si>
  <si>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</si>
  <si>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</si>
  <si>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</si>
  <si>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</si>
  <si>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</si>
  <si>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</si>
  <si>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</si>
  <si>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</si>
  <si>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</si>
  <si>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</si>
  <si>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</si>
  <si>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</si>
  <si>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</si>
  <si>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</si>
  <si>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</si>
  <si>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</si>
  <si>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</si>
  <si>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</si>
  <si>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</si>
  <si>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</si>
  <si>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</si>
  <si>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</si>
  <si>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</si>
  <si>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</si>
  <si>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</si>
  <si>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</si>
  <si>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</si>
  <si>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</si>
  <si>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</si>
  <si>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</si>
  <si>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</si>
  <si>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</si>
  <si>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</si>
  <si>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</si>
  <si>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</si>
  <si>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</si>
  <si>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</si>
  <si>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</si>
  <si>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</si>
  <si>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</si>
  <si>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</si>
  <si>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</si>
  <si>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</si>
  <si>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</si>
  <si>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</si>
  <si>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</si>
  <si>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</si>
  <si>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</si>
  <si>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</si>
  <si>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</si>
  <si>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</si>
  <si>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</si>
  <si>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</si>
  <si>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</si>
  <si>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</si>
  <si>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</si>
  <si>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</si>
  <si>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</si>
  <si>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</si>
  <si>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</si>
  <si>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</si>
  <si>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</si>
  <si>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</si>
  <si>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</si>
  <si>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</si>
  <si>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</si>
  <si>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</si>
  <si>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</si>
  <si>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</si>
  <si>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</si>
  <si>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</si>
  <si>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</si>
  <si>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</si>
  <si>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</si>
  <si>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</si>
  <si>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</si>
  <si>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</si>
  <si>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</si>
  <si>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</si>
  <si>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</si>
  <si>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</si>
  <si>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</si>
  <si>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</si>
  <si>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</si>
  <si>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</si>
  <si>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</si>
  <si>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</si>
  <si>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</si>
  <si>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</si>
  <si>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</si>
  <si>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</si>
  <si>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</si>
  <si>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</si>
  <si>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</si>
  <si>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</si>
  <si>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</si>
  <si>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</si>
  <si>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</si>
  <si>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</si>
  <si>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</si>
  <si>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</si>
  <si>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</si>
  <si>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</si>
  <si>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</si>
  <si>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</si>
  <si>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</si>
  <si>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</si>
  <si>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</si>
  <si>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</si>
  <si>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</si>
  <si>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</si>
  <si>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</si>
  <si>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</si>
  <si>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</si>
  <si>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</si>
  <si>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</si>
  <si>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</si>
  <si>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</si>
  <si>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</si>
  <si>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</si>
  <si>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</si>
  <si>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</si>
  <si>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</si>
  <si>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</si>
  <si>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</si>
  <si>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</si>
  <si>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</si>
  <si>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</si>
  <si>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</si>
  <si>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</si>
  <si>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</si>
  <si>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</si>
  <si>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</si>
  <si>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</si>
  <si>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</si>
  <si>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</si>
  <si>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</si>
  <si>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</si>
  <si>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</si>
  <si>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</si>
  <si>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</si>
  <si>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</si>
  <si>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</si>
  <si>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</si>
  <si>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</si>
  <si>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</si>
  <si>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</si>
  <si>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</si>
  <si>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</si>
  <si>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</si>
  <si>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</si>
  <si>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</si>
  <si>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</si>
  <si>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</si>
  <si>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</si>
  <si>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</si>
  <si>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</si>
  <si>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</si>
  <si>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</si>
  <si>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</si>
  <si>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</si>
  <si>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</si>
  <si>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</si>
  <si>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</si>
  <si>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</si>
  <si>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</si>
  <si>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</si>
  <si>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</si>
  <si>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</si>
  <si>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</si>
  <si>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</si>
  <si>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</si>
  <si>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</si>
  <si>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</si>
  <si>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</si>
  <si>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</si>
  <si>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</si>
  <si>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</si>
  <si>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</si>
  <si>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</si>
  <si>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</si>
  <si>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</si>
  <si>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</si>
  <si>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</si>
  <si>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</si>
  <si>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</si>
  <si>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</si>
  <si>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</si>
  <si>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</si>
  <si>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</si>
  <si>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</si>
  <si>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</si>
  <si>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</si>
  <si>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</si>
  <si>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</si>
  <si>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</si>
  <si>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</si>
  <si>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</si>
  <si>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</si>
  <si>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</si>
  <si>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</si>
  <si>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</si>
  <si>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</si>
  <si>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</si>
  <si>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</si>
  <si>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</si>
  <si>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</si>
  <si>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</si>
  <si>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</si>
  <si>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</si>
  <si>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</si>
  <si>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</si>
  <si>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</si>
  <si>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</si>
  <si>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</si>
  <si>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</si>
  <si>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</si>
  <si>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</si>
  <si>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</si>
  <si>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</si>
  <si>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</si>
  <si>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</si>
  <si>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</si>
  <si>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</si>
  <si>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</si>
  <si>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</si>
  <si>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</si>
  <si>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</si>
  <si>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</si>
  <si>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</si>
  <si>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</si>
  <si>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</si>
  <si>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</si>
  <si>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</si>
  <si>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</si>
  <si>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</si>
  <si>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</si>
  <si>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</si>
  <si>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</si>
  <si>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</si>
  <si>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</si>
  <si>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</si>
  <si>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</si>
  <si>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</si>
  <si>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</si>
  <si>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</si>
  <si>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</si>
  <si>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</si>
  <si>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</si>
  <si>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</si>
  <si>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</si>
  <si>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</si>
  <si>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</si>
  <si>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</si>
  <si>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</si>
  <si>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</si>
  <si>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</si>
  <si>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</si>
  <si>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</si>
  <si>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</si>
  <si>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</si>
  <si>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</si>
  <si>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</si>
  <si>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</si>
  <si>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</si>
  <si>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</si>
  <si>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</si>
  <si>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</si>
  <si>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</si>
  <si>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</si>
  <si>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</si>
  <si>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</si>
  <si>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</si>
  <si>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</si>
  <si>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</si>
  <si>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</si>
  <si>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</si>
  <si>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</si>
  <si>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</si>
  <si>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</si>
  <si>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</si>
  <si>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</si>
  <si>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</si>
  <si>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</si>
  <si>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</si>
  <si>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</si>
  <si>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</si>
  <si>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</si>
  <si>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</si>
  <si>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</si>
  <si>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</si>
  <si>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</si>
  <si>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</si>
  <si>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</si>
  <si>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</si>
  <si>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</si>
  <si>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</si>
  <si>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</si>
  <si>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</si>
  <si>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</si>
  <si>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</si>
  <si>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</si>
  <si>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</si>
  <si>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</si>
  <si>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</si>
  <si>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</si>
  <si>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</si>
  <si>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</si>
  <si>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</si>
  <si>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</si>
  <si>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</si>
  <si>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</si>
  <si>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</si>
  <si>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</si>
  <si>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</si>
  <si>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</si>
  <si>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</si>
  <si>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</si>
  <si>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</si>
  <si>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</si>
  <si>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</si>
  <si>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</si>
  <si>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</si>
  <si>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</si>
  <si>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</si>
  <si>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</si>
  <si>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</si>
  <si>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</si>
  <si>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</si>
  <si>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</si>
  <si>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</si>
  <si>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</si>
  <si>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</si>
  <si>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</si>
  <si>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</si>
  <si>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</si>
  <si>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</si>
  <si>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</si>
  <si>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</si>
  <si>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</si>
  <si>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</si>
  <si>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</si>
  <si>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</si>
  <si>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</si>
  <si>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</si>
  <si>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</si>
  <si>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</si>
  <si>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</si>
  <si>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</si>
  <si>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</si>
  <si>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</si>
  <si>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</si>
  <si>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</si>
  <si>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</si>
  <si>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</si>
  <si>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</si>
  <si>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</si>
  <si>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</si>
  <si>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</si>
  <si>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</si>
  <si>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</si>
  <si>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</si>
  <si>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</si>
  <si>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</si>
  <si>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</si>
  <si>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</si>
  <si>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</si>
  <si>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</si>
  <si>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</si>
  <si>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</si>
  <si>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</si>
  <si>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</si>
  <si>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</si>
  <si>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</si>
  <si>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</si>
  <si>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</si>
  <si>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</si>
  <si>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</si>
  <si>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</si>
  <si>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</si>
  <si>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</si>
  <si>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</si>
  <si>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</si>
  <si>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</si>
  <si>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</si>
  <si>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</si>
  <si>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</si>
  <si>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</si>
  <si>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</si>
  <si>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</si>
  <si>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</si>
  <si>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</si>
  <si>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</si>
  <si>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</si>
  <si>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</si>
  <si>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</si>
  <si>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</si>
  <si>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</si>
  <si>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</si>
  <si>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</si>
  <si>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</si>
  <si>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</si>
  <si>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</si>
  <si>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</si>
  <si>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</si>
  <si>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</si>
  <si>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</si>
  <si>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</si>
  <si>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</si>
  <si>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</si>
  <si>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</si>
  <si>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</si>
  <si>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</si>
  <si>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</si>
  <si>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</si>
  <si>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</si>
  <si>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</si>
  <si>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</si>
  <si>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</si>
  <si>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</si>
  <si>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</si>
  <si>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</si>
  <si>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</si>
  <si>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</si>
  <si>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</si>
  <si>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</si>
  <si>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</si>
  <si>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</si>
  <si>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</si>
  <si>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</si>
  <si>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</si>
  <si>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</si>
  <si>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</si>
  <si>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</si>
  <si>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</si>
  <si>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</si>
  <si>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</si>
  <si>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</si>
  <si>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</si>
  <si>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</si>
  <si>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</si>
  <si>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</si>
  <si>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</si>
  <si>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</si>
  <si>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</si>
  <si>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</si>
  <si>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</si>
  <si>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</si>
  <si>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</si>
  <si>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</si>
  <si>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</si>
  <si>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</si>
  <si>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</si>
  <si>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</si>
  <si>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</si>
  <si>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</si>
  <si>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</si>
  <si>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</si>
  <si>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</si>
  <si>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</si>
  <si>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</si>
  <si>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</si>
  <si>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</si>
  <si>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</si>
  <si>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</si>
  <si>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</si>
  <si>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</si>
  <si>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</si>
  <si>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</si>
  <si>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</si>
  <si>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</si>
  <si>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</si>
  <si>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</si>
  <si>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</si>
  <si>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</si>
  <si>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</si>
  <si>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</si>
  <si>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</si>
  <si>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</si>
  <si>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</si>
  <si>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</si>
  <si>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</si>
  <si>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</si>
  <si>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</si>
  <si>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</si>
  <si>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</si>
  <si>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</si>
  <si>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</si>
  <si>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</si>
  <si>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</si>
  <si>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</si>
  <si>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</si>
  <si>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</si>
  <si>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</si>
  <si>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</si>
  <si>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</si>
  <si>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</si>
  <si>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</si>
  <si>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</si>
  <si>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</si>
  <si>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</si>
  <si>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</si>
  <si>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</si>
  <si>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</si>
  <si>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</si>
  <si>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</si>
  <si>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</si>
  <si>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</si>
  <si>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</si>
  <si>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</si>
  <si>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</si>
  <si>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</si>
  <si>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</si>
  <si>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</si>
  <si>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</si>
  <si>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</si>
  <si>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</si>
  <si>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</si>
  <si>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</si>
  <si>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</si>
  <si>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</si>
  <si>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</si>
  <si>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</si>
  <si>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</si>
  <si>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</si>
  <si>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</si>
  <si>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</si>
  <si>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</si>
  <si>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</si>
  <si>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</si>
  <si>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</si>
  <si>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</si>
  <si>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</si>
  <si>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</si>
  <si>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</si>
  <si>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</si>
  <si>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</si>
  <si>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</si>
  <si>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</si>
  <si>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</si>
  <si>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</si>
  <si>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</si>
  <si>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</si>
  <si>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</si>
  <si>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</si>
  <si>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</si>
  <si>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</si>
  <si>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</si>
  <si>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</si>
  <si>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</si>
  <si>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</si>
  <si>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</si>
  <si>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</si>
  <si>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</si>
  <si>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</si>
  <si>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</si>
  <si>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</si>
  <si>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</si>
  <si>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</si>
  <si>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</si>
  <si>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</si>
  <si>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</si>
  <si>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</si>
  <si>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</si>
  <si>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</si>
  <si>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</si>
  <si>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</si>
  <si>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</si>
  <si>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</si>
  <si>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</si>
  <si>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</si>
  <si>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</si>
  <si>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</si>
  <si>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</si>
  <si>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</si>
  <si>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</si>
  <si>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</si>
  <si>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</si>
  <si>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</si>
  <si>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</si>
  <si>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</si>
  <si>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</si>
  <si>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</si>
  <si>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</si>
  <si>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</si>
  <si>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</si>
  <si>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</si>
  <si>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</si>
  <si>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</si>
  <si>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</si>
  <si>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</si>
  <si>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</si>
  <si>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</si>
  <si>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</si>
  <si>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</si>
  <si>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</si>
  <si>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</si>
  <si>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</si>
  <si>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</si>
  <si>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</si>
  <si>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</si>
  <si>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</si>
  <si>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</si>
  <si>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</si>
  <si>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</si>
  <si>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</si>
  <si>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</si>
  <si>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</si>
  <si>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</si>
  <si>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</si>
  <si>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</si>
  <si>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</si>
  <si>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</si>
  <si>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</si>
  <si>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</si>
  <si>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</si>
  <si>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</si>
  <si>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</si>
  <si>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</si>
  <si>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</si>
  <si>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</si>
  <si>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</si>
  <si>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</si>
  <si>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</si>
  <si>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</si>
  <si>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</si>
  <si>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</si>
  <si>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</si>
  <si>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</si>
  <si>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</si>
  <si>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</si>
  <si>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</si>
  <si>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</si>
  <si>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</si>
  <si>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</si>
  <si>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</si>
  <si>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</si>
  <si>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</si>
  <si>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</si>
  <si>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</si>
  <si>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</si>
  <si>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</si>
  <si>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</si>
  <si>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</si>
  <si>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</si>
  <si>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</si>
  <si>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</si>
  <si>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</si>
  <si>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</si>
  <si>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</si>
  <si>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</si>
  <si>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</si>
  <si>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</si>
  <si>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</si>
  <si>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</si>
  <si>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</si>
  <si>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</si>
  <si>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</si>
  <si>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</si>
  <si>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</si>
  <si>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</si>
  <si>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</si>
  <si>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</si>
  <si>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</si>
  <si>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</si>
  <si>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</si>
  <si>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</si>
  <si>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</si>
  <si>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</si>
  <si>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</si>
  <si>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</si>
  <si>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</si>
  <si>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</si>
  <si>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</si>
  <si>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</si>
  <si>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</si>
  <si>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</si>
  <si>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</si>
  <si>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</si>
  <si>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</si>
  <si>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</si>
  <si>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</si>
  <si>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</si>
  <si>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</si>
  <si>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</si>
  <si>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</si>
  <si>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</si>
  <si>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</si>
  <si>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</si>
  <si>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</si>
  <si>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</si>
  <si>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</si>
  <si>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</si>
  <si>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</si>
  <si>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</si>
  <si>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</si>
  <si>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</si>
  <si>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</si>
  <si>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</si>
  <si>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</si>
  <si>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</si>
  <si>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</si>
  <si>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</si>
  <si>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</si>
  <si>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</si>
  <si>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</si>
  <si>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</si>
  <si>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</si>
  <si>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</si>
  <si>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</si>
  <si>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</si>
  <si>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</si>
  <si>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</si>
  <si>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</si>
  <si>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</si>
  <si>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</si>
  <si>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</si>
  <si>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</si>
  <si>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</si>
  <si>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</si>
  <si>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</si>
  <si>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</si>
  <si>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</si>
  <si>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</si>
  <si>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</si>
  <si>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</si>
  <si>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</si>
  <si>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</si>
  <si>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</si>
  <si>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</si>
  <si>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</si>
  <si>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</si>
  <si>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</si>
  <si>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</si>
  <si>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</si>
  <si>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</si>
  <si>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</si>
  <si>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</si>
  <si>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</si>
  <si>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</si>
  <si>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</si>
  <si>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</si>
  <si>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</si>
  <si>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</si>
  <si>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</si>
  <si>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</si>
  <si>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</si>
  <si>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</si>
  <si>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</si>
  <si>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</si>
  <si>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</si>
  <si>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</si>
  <si>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</si>
  <si>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</si>
  <si>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</si>
  <si>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</si>
  <si>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</si>
  <si>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</si>
  <si>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</si>
  <si>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</si>
  <si>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</si>
  <si>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</si>
  <si>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</si>
  <si>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</si>
  <si>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</si>
  <si>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</si>
  <si>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</si>
  <si>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</si>
  <si>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</si>
  <si>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</si>
  <si>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</si>
  <si>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</si>
  <si>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</si>
  <si>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</si>
  <si>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</si>
  <si>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</si>
  <si>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</si>
  <si>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</si>
  <si>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</si>
  <si>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</si>
  <si>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</si>
  <si>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</si>
  <si>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</si>
  <si>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</si>
  <si>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</si>
  <si>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</si>
  <si>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</si>
  <si>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</si>
  <si>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</si>
  <si>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</si>
  <si>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</si>
  <si>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</si>
  <si>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</si>
  <si>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</si>
  <si>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</si>
  <si>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</si>
  <si>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</si>
  <si>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</si>
  <si>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</si>
  <si>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</si>
  <si>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</si>
  <si>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</si>
  <si>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</si>
  <si>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</si>
  <si>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</si>
  <si>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</si>
  <si>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</si>
  <si>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</si>
  <si>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</si>
  <si>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</si>
  <si>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</si>
  <si>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</si>
  <si>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</si>
  <si>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</si>
  <si>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</si>
  <si>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</si>
  <si>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</si>
  <si>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</si>
  <si>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</si>
  <si>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</si>
  <si>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</si>
  <si>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</si>
  <si>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</si>
  <si>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</si>
  <si>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</si>
  <si>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</si>
  <si>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</si>
  <si>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</si>
  <si>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</si>
  <si>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</si>
  <si>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</si>
  <si>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</si>
  <si>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</si>
  <si>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</si>
  <si>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</si>
  <si>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</si>
  <si>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</si>
  <si>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</si>
  <si>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</si>
  <si>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</si>
  <si>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</si>
  <si>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</si>
  <si>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</si>
  <si>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</si>
  <si>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</si>
  <si>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</si>
  <si>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</si>
  <si>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</si>
  <si>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</si>
  <si>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</si>
  <si>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</si>
  <si>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</si>
  <si>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</si>
  <si>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</si>
  <si>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</si>
  <si>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</si>
  <si>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</si>
  <si>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</si>
  <si>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</si>
  <si>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</si>
  <si>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</si>
  <si>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</si>
  <si>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</si>
  <si>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</si>
  <si>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</si>
  <si>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</si>
  <si>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</si>
  <si>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</si>
  <si>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</si>
  <si>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</si>
  <si>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</si>
  <si>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</si>
  <si>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</si>
  <si>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</si>
  <si>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</si>
  <si>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</si>
  <si>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</si>
  <si>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</si>
  <si>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</si>
  <si>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</si>
  <si>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</si>
  <si>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</si>
  <si>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</si>
  <si>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</si>
  <si>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</si>
  <si>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</si>
  <si>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</si>
  <si>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</si>
  <si>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</si>
  <si>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</si>
  <si>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</si>
  <si>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</si>
  <si>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</si>
  <si>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</si>
  <si>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</si>
  <si>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</si>
  <si>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</si>
  <si>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</si>
  <si>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</si>
  <si>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</si>
  <si>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</si>
  <si>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</si>
  <si>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</si>
  <si>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</si>
  <si>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</si>
  <si>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</si>
  <si>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</si>
  <si>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</si>
  <si>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</si>
  <si>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</si>
  <si>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</si>
  <si>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</si>
  <si>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</si>
  <si>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</si>
  <si>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</si>
  <si>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</si>
  <si>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</si>
  <si>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</si>
  <si>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</si>
  <si>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</si>
  <si>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</si>
  <si>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</si>
  <si>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</si>
  <si>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</si>
  <si>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</si>
  <si>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</si>
  <si>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</si>
  <si>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</si>
  <si>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</si>
  <si>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</si>
  <si>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</si>
  <si>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</si>
  <si>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</si>
  <si>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</si>
  <si>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</si>
  <si>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</si>
  <si>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</si>
  <si>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</si>
  <si>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</si>
  <si>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</si>
  <si>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</si>
  <si>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</si>
  <si>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</si>
  <si>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</si>
  <si>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</si>
  <si>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</si>
  <si>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</si>
  <si>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</si>
  <si>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</si>
  <si>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</si>
  <si>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</si>
  <si>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</si>
  <si>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</si>
  <si>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</si>
  <si>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</si>
  <si>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</si>
  <si>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</si>
  <si>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</si>
  <si>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</si>
  <si>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</si>
  <si>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</si>
  <si>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</si>
  <si>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</si>
  <si>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</si>
  <si>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</si>
  <si>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</si>
  <si>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</si>
  <si>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</si>
  <si>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</si>
  <si>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</si>
  <si>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</si>
  <si>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</si>
  <si>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</si>
  <si>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</si>
  <si>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</si>
  <si>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</si>
  <si>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</si>
  <si>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</si>
  <si>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</si>
  <si>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</si>
  <si>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</si>
  <si>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</si>
  <si>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</si>
  <si>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</si>
  <si>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</si>
  <si>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</si>
  <si>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</si>
  <si>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</si>
  <si>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</si>
  <si>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</si>
  <si>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</si>
  <si>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</si>
  <si>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</si>
  <si>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</si>
  <si>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</si>
  <si>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</si>
  <si>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</si>
  <si>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</si>
  <si>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</si>
  <si>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</si>
  <si>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</si>
  <si>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</si>
  <si>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</si>
  <si>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</si>
  <si>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</si>
  <si>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</si>
  <si>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</si>
  <si>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</si>
  <si>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</si>
  <si>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</si>
  <si>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</si>
  <si>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</si>
  <si>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</si>
  <si>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</si>
  <si>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</si>
  <si>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</si>
  <si>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</si>
  <si>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</si>
  <si>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</si>
  <si>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</si>
  <si>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</si>
  <si>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</si>
  <si>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</si>
  <si>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</si>
  <si>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</si>
  <si>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</si>
  <si>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</si>
  <si>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</si>
  <si>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</si>
  <si>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</si>
  <si>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</si>
  <si>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</si>
  <si>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</si>
  <si>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</si>
  <si>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</si>
  <si>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</si>
  <si>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</si>
  <si>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</si>
  <si>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</si>
  <si>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</si>
  <si>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</si>
  <si>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</si>
  <si>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</si>
  <si>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</si>
  <si>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</si>
  <si>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</si>
  <si>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</si>
  <si>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</si>
  <si>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</si>
  <si>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</si>
  <si>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</si>
  <si>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</si>
  <si>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</si>
  <si>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</si>
  <si>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</si>
  <si>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</si>
  <si>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</si>
  <si>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</si>
  <si>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</si>
  <si>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</si>
  <si>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</si>
  <si>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</si>
  <si>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</si>
  <si>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</si>
  <si>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</si>
  <si>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</si>
  <si>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</si>
  <si>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</si>
  <si>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</si>
  <si>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</si>
  <si>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</si>
  <si>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</si>
  <si>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</si>
  <si>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</si>
  <si>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</si>
  <si>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</si>
  <si>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</si>
  <si>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</si>
  <si>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</si>
  <si>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</si>
  <si>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</si>
  <si>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</si>
  <si>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</si>
  <si>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</si>
  <si>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</si>
  <si>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</si>
  <si>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</si>
  <si>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</si>
  <si>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</si>
  <si>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</si>
  <si>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</si>
  <si>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</si>
  <si>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</si>
  <si>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</si>
  <si>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</si>
  <si>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</si>
  <si>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</si>
  <si>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</si>
  <si>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</si>
  <si>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</si>
  <si>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</si>
  <si>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</si>
  <si>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</si>
  <si>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</si>
  <si>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</si>
  <si>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</si>
  <si>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</si>
  <si>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</si>
  <si>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</si>
  <si>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</si>
  <si>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</si>
  <si>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</si>
  <si>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</si>
  <si>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</si>
  <si>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</si>
  <si>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</si>
  <si>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</si>
  <si>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</si>
  <si>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</si>
  <si>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</si>
  <si>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</si>
  <si>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</si>
  <si>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</si>
  <si>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</si>
  <si>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</si>
  <si>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</si>
  <si>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</si>
  <si>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</si>
  <si>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</si>
  <si>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</si>
  <si>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</si>
  <si>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</si>
  <si>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</si>
  <si>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</si>
  <si>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</si>
  <si>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</si>
  <si>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</si>
  <si>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</si>
  <si>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</si>
  <si>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</si>
  <si>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</si>
  <si>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</si>
  <si>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</si>
  <si>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</si>
  <si>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</si>
  <si>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</si>
  <si>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</si>
  <si>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</si>
  <si>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</si>
  <si>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</si>
  <si>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</si>
  <si>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</si>
  <si>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</si>
  <si>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</si>
  <si>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</si>
  <si>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</si>
  <si>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</si>
  <si>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</si>
  <si>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</si>
  <si>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</si>
  <si>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</si>
  <si>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</si>
  <si>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</si>
  <si>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</si>
  <si>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</si>
  <si>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</si>
  <si>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</si>
  <si>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</si>
  <si>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</si>
  <si>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</si>
  <si>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</si>
  <si>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</si>
  <si>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</si>
  <si>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</si>
  <si>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</si>
  <si>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</si>
  <si>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</si>
  <si>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</si>
  <si>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</si>
  <si>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</si>
  <si>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</si>
  <si>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</si>
  <si>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</si>
  <si>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</si>
  <si>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</si>
  <si>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</si>
  <si>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</si>
  <si>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</si>
  <si>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</si>
  <si>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</si>
  <si>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</si>
  <si>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</si>
  <si>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</si>
  <si>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</si>
  <si>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</si>
  <si>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</si>
  <si>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</si>
  <si>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</si>
  <si>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</si>
  <si>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</si>
  <si>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</si>
  <si>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</si>
  <si>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</si>
  <si>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</si>
  <si>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</si>
  <si>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</si>
  <si>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</si>
  <si>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</si>
  <si>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</si>
  <si>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</si>
  <si>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</si>
  <si>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</si>
  <si>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</si>
  <si>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</si>
  <si>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</si>
  <si>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</si>
  <si>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</si>
  <si>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</si>
  <si>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</si>
  <si>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</si>
  <si>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</si>
  <si>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</si>
  <si>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</si>
  <si>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</si>
  <si>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</si>
  <si>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</si>
  <si>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</si>
  <si>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</si>
  <si>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</si>
  <si>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</si>
  <si>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</si>
  <si>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</si>
  <si>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</si>
  <si>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</si>
  <si>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</si>
  <si>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</si>
  <si>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</si>
  <si>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</si>
  <si>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</si>
  <si>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</si>
  <si>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</si>
  <si>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</si>
  <si>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</si>
  <si>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</si>
  <si>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</si>
  <si>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</si>
  <si>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</si>
  <si>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</si>
  <si>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</si>
  <si>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</si>
  <si>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</si>
  <si>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</si>
  <si>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</si>
  <si>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</si>
  <si>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</si>
  <si>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</si>
  <si>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</si>
  <si>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</si>
  <si>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</si>
  <si>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</si>
  <si>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</si>
  <si>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</si>
  <si>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</si>
  <si>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</si>
  <si>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</si>
  <si>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</si>
  <si>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</si>
  <si>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</si>
  <si>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</si>
  <si>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</si>
  <si>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</si>
  <si>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</si>
  <si>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</si>
  <si>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</si>
  <si>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</si>
  <si>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</si>
  <si>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</si>
  <si>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</si>
  <si>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</si>
  <si>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</si>
  <si>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</si>
  <si>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</si>
  <si>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</si>
  <si>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</si>
  <si>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</si>
  <si>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</si>
  <si>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</si>
  <si>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</si>
  <si>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</si>
  <si>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</si>
  <si>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</si>
  <si>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</si>
  <si>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</si>
  <si>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</si>
  <si>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</si>
  <si>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</si>
  <si>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</si>
  <si>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</si>
  <si>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</si>
  <si>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</si>
  <si>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</si>
  <si>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</si>
  <si>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</si>
  <si>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</si>
  <si>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</si>
  <si>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</si>
  <si>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</si>
  <si>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</si>
  <si>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</si>
  <si>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</si>
  <si>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</si>
  <si>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</si>
  <si>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</si>
  <si>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</si>
  <si>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</si>
  <si>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</si>
  <si>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</si>
  <si>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</si>
  <si>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</si>
  <si>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</si>
  <si>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</si>
  <si>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</si>
  <si>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</si>
  <si>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</si>
  <si>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</si>
  <si>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</si>
  <si>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</si>
  <si>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</si>
  <si>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</si>
  <si>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</si>
  <si>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</si>
  <si>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</si>
  <si>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</si>
  <si>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</si>
  <si>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</si>
  <si>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</si>
  <si>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</si>
  <si>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</si>
  <si>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</si>
  <si>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</si>
  <si>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</si>
  <si>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</si>
  <si>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</si>
  <si>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</si>
  <si>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</si>
  <si>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</si>
  <si>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</si>
  <si>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</si>
  <si>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</si>
  <si>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</si>
  <si>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</si>
  <si>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</si>
  <si>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</si>
  <si>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</si>
  <si>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</si>
  <si>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</si>
  <si>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</si>
  <si>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</si>
  <si>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</si>
  <si>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</si>
  <si>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</si>
  <si>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</si>
  <si>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</si>
  <si>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</si>
  <si>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</si>
  <si>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</si>
  <si>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</si>
  <si>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</si>
  <si>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</si>
  <si>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</si>
  <si>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</si>
  <si>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</si>
  <si>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</si>
  <si>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</si>
  <si>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</si>
  <si>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</si>
  <si>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</si>
  <si>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</si>
  <si>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</si>
  <si>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</si>
  <si>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</si>
  <si>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</si>
  <si>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</si>
  <si>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</si>
  <si>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</si>
  <si>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</si>
  <si>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</si>
  <si>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</si>
  <si>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</si>
  <si>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</si>
  <si>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</si>
  <si>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</si>
  <si>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</si>
  <si>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</si>
  <si>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</si>
  <si>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</si>
  <si>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</si>
  <si>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</si>
  <si>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</si>
  <si>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</si>
  <si>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</si>
  <si>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</si>
  <si>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</si>
  <si>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</si>
  <si>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</si>
  <si>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</si>
  <si>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</si>
  <si>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</si>
  <si>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</si>
  <si>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</si>
  <si>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</si>
  <si>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</si>
  <si>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</si>
  <si>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</si>
  <si>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</si>
  <si>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</si>
  <si>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</si>
  <si>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</si>
  <si>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</si>
  <si>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</si>
  <si>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</si>
  <si>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</si>
  <si>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</si>
  <si>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</si>
  <si>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</si>
  <si>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</si>
  <si>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</si>
  <si>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</si>
  <si>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</si>
  <si>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</si>
  <si>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</si>
  <si>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</si>
  <si>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</si>
  <si>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</si>
  <si>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</si>
  <si>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</si>
  <si>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</si>
  <si>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</si>
  <si>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</si>
  <si>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</si>
  <si>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</si>
  <si>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</si>
  <si>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</si>
  <si>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</si>
  <si>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</si>
  <si>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</si>
  <si>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</si>
  <si>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</si>
  <si>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</si>
  <si>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</si>
  <si>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</si>
  <si>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</si>
  <si>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</si>
  <si>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</si>
  <si>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</si>
  <si>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</si>
  <si>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</si>
  <si>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</si>
  <si>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</si>
  <si>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</si>
  <si>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</si>
  <si>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</si>
  <si>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</si>
  <si>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</si>
  <si>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</si>
  <si>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</si>
  <si>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</si>
  <si>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</si>
  <si>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</si>
  <si>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</si>
  <si>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</si>
  <si>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</si>
  <si>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</si>
  <si>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</si>
  <si>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</si>
  <si>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</si>
  <si>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</si>
  <si>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</si>
  <si>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</si>
  <si>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</si>
  <si>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</si>
  <si>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</si>
  <si>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</si>
  <si>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</si>
  <si>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</si>
  <si>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</si>
  <si>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</si>
  <si>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</si>
  <si>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</si>
  <si>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</si>
  <si>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</si>
  <si>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</si>
  <si>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</si>
  <si>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</si>
  <si>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</si>
  <si>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</si>
  <si>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</si>
  <si>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</si>
  <si>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</si>
  <si>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</si>
  <si>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</si>
  <si>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</si>
  <si>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</si>
  <si>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</si>
  <si>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</si>
  <si>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</si>
  <si>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</si>
  <si>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</si>
  <si>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</si>
  <si>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</si>
  <si>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</si>
  <si>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</si>
  <si>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</si>
  <si>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</si>
  <si>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</si>
  <si>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</si>
  <si>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</si>
  <si>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</si>
  <si>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</si>
  <si>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</si>
  <si>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</si>
  <si>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</si>
  <si>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</si>
  <si>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</si>
  <si>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</si>
  <si>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</si>
  <si>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</si>
  <si>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</si>
  <si>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</si>
  <si>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</si>
  <si>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</si>
  <si>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</si>
  <si>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</si>
  <si>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</si>
  <si>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</si>
  <si>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</si>
  <si>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</si>
  <si>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</si>
  <si>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</si>
  <si>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</si>
  <si>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</si>
  <si>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</si>
  <si>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</si>
  <si>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</si>
  <si>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</si>
  <si>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</si>
  <si>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</si>
  <si>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</si>
  <si>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</si>
  <si>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</si>
  <si>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</si>
  <si>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</si>
  <si>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</si>
  <si>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</si>
  <si>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</si>
  <si>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</si>
  <si>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</si>
  <si>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</si>
  <si>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</si>
  <si>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</si>
  <si>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</si>
  <si>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</si>
  <si>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</si>
  <si>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</si>
  <si>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</si>
  <si>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</si>
  <si>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</si>
  <si>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</si>
  <si>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</si>
  <si>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</si>
  <si>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</si>
  <si>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</si>
  <si>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</si>
  <si>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</si>
  <si>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</si>
  <si>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</si>
  <si>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</si>
  <si>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</si>
  <si>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</si>
  <si>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</si>
  <si>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</si>
  <si>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</si>
  <si>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</si>
  <si>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</si>
  <si>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</si>
  <si>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</si>
  <si>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</si>
  <si>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</si>
  <si>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</si>
  <si>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</si>
  <si>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</si>
  <si>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</si>
  <si>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</si>
  <si>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</si>
  <si>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</si>
  <si>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</si>
  <si>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</si>
  <si>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</si>
  <si>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</si>
  <si>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</si>
  <si>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</si>
  <si>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</si>
  <si>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</si>
  <si>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</si>
  <si>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</si>
  <si>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</si>
  <si>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</si>
  <si>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</si>
  <si>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</si>
  <si>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</si>
  <si>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</si>
  <si>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</si>
  <si>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</si>
  <si>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</si>
  <si>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</si>
  <si>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</si>
  <si>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</si>
  <si>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</si>
  <si>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</si>
  <si>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</si>
  <si>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</si>
  <si>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</si>
  <si>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</si>
  <si>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</si>
  <si>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</si>
  <si>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</si>
  <si>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</si>
  <si>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</si>
  <si>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</si>
  <si>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</si>
  <si>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</si>
  <si>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</si>
  <si>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</si>
  <si>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</si>
  <si>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</si>
  <si>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</si>
  <si>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</si>
  <si>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</si>
  <si>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</si>
  <si>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</si>
  <si>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</si>
  <si>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</si>
  <si>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</si>
  <si>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</si>
  <si>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</si>
  <si>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</si>
  <si>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</si>
  <si>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</si>
  <si>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</si>
  <si>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</si>
  <si>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</si>
  <si>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</si>
  <si>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</si>
  <si>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</si>
  <si>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</si>
  <si>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</si>
  <si>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</si>
  <si>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</si>
  <si>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</si>
  <si>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</si>
  <si>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</si>
  <si>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</si>
  <si>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</si>
  <si>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</si>
  <si>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</si>
  <si>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</si>
  <si>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</si>
  <si>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</si>
  <si>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</si>
  <si>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</si>
  <si>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</si>
  <si>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</si>
  <si>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</si>
  <si>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</si>
  <si>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</si>
  <si>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</si>
  <si>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</si>
  <si>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</si>
  <si>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</si>
  <si>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</si>
  <si>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</si>
  <si>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</si>
  <si>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</si>
  <si>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</si>
  <si>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</si>
  <si>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</si>
  <si>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</si>
  <si>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</si>
  <si>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</si>
  <si>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</si>
  <si>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</si>
  <si>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</si>
  <si>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</si>
  <si>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</si>
  <si>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</si>
  <si>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</si>
  <si>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</si>
  <si>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</si>
  <si>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</si>
  <si>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</si>
  <si>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</si>
  <si>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</si>
  <si>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</si>
  <si>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</si>
  <si>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</si>
  <si>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</si>
  <si>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</si>
  <si>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</si>
  <si>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</si>
  <si>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</si>
  <si>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</si>
  <si>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</si>
  <si>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</si>
  <si>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</si>
  <si>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</si>
  <si>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</si>
  <si>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</si>
  <si>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</si>
  <si>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</si>
  <si>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</si>
  <si>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</si>
  <si>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</si>
  <si>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</si>
  <si>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</si>
  <si>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</si>
  <si>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</si>
  <si>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</si>
  <si>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</si>
  <si>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</si>
  <si>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</si>
  <si>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</si>
  <si>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</si>
  <si>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</si>
  <si>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</si>
  <si>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</si>
  <si>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</si>
  <si>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</si>
  <si>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</si>
  <si>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</si>
  <si>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</si>
  <si>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</si>
  <si>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</si>
  <si>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</si>
  <si>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</si>
  <si>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</si>
  <si>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</si>
  <si>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</si>
  <si>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</si>
  <si>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</si>
  <si>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</si>
  <si>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</si>
  <si>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</si>
  <si>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</si>
  <si>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</si>
  <si>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</si>
  <si>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</si>
  <si>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</si>
  <si>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</si>
  <si>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</si>
  <si>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</si>
  <si>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</si>
  <si>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</si>
  <si>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</si>
  <si>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</si>
  <si>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</si>
  <si>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</si>
  <si>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</si>
  <si>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</si>
  <si>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</si>
  <si>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</si>
  <si>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</si>
  <si>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</si>
  <si>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</si>
  <si>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</si>
  <si>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</si>
  <si>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</si>
  <si>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</si>
  <si>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</si>
  <si>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</si>
  <si>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</si>
  <si>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</si>
  <si>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</si>
  <si>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</si>
  <si>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</si>
  <si>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</si>
  <si>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</si>
  <si>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</si>
  <si>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</si>
  <si>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</si>
  <si>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</si>
  <si>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</si>
  <si>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</si>
  <si>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</si>
  <si>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</si>
  <si>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</si>
  <si>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</si>
  <si>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</si>
  <si>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</si>
  <si>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</si>
  <si>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</si>
  <si>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</si>
  <si>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</si>
  <si>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</si>
  <si>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</si>
  <si>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</si>
  <si>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</si>
  <si>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</si>
  <si>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</si>
  <si>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</si>
  <si>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</si>
  <si>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</si>
  <si>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</si>
  <si>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</si>
  <si>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</si>
  <si>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</si>
  <si>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</si>
  <si>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</si>
  <si>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</si>
  <si>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</si>
  <si>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</si>
  <si>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</si>
  <si>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</si>
  <si>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</si>
  <si>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</si>
  <si>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</si>
  <si>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</si>
  <si>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</si>
  <si>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</si>
  <si>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</si>
  <si>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</si>
  <si>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</si>
  <si>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</si>
  <si>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</si>
  <si>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</si>
  <si>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</si>
  <si>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</si>
  <si>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</si>
  <si>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</si>
  <si>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</si>
  <si>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</si>
  <si>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</si>
  <si>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</si>
  <si>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</si>
  <si>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</si>
  <si>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</si>
  <si>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</si>
  <si>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</si>
  <si>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</si>
  <si>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</si>
  <si>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</si>
  <si>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</si>
  <si>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</si>
  <si>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</si>
  <si>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</si>
  <si>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</si>
  <si>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</si>
  <si>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</si>
  <si>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</si>
  <si>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</si>
  <si>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</si>
  <si>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</si>
  <si>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</si>
  <si>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</si>
  <si>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</si>
  <si>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</si>
  <si>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</si>
  <si>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</si>
  <si>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</si>
  <si>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</si>
  <si>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</si>
  <si>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</si>
  <si>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</si>
  <si>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</si>
  <si>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</si>
  <si>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</si>
  <si>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</si>
  <si>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</si>
  <si>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</si>
  <si>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</si>
  <si>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</si>
  <si>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</si>
  <si>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</si>
  <si>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</si>
  <si>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</si>
  <si>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</si>
  <si>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</si>
  <si>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</si>
  <si>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</si>
  <si>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</si>
  <si>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</si>
  <si>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</si>
  <si>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</si>
  <si>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</si>
  <si>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</si>
  <si>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</si>
  <si>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</si>
  <si>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</si>
  <si>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</si>
  <si>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</si>
  <si>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</si>
  <si>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</si>
  <si>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</si>
  <si>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</si>
  <si>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</si>
  <si>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</si>
  <si>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</si>
  <si>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</si>
  <si>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</si>
  <si>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</si>
  <si>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</si>
  <si>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</si>
  <si>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</si>
  <si>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</si>
  <si>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</si>
  <si>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</si>
  <si>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</si>
  <si>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</si>
  <si>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</si>
  <si>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</si>
  <si>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</si>
  <si>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</si>
  <si>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</si>
  <si>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</si>
  <si>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</si>
  <si>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</si>
  <si>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</si>
  <si>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</si>
  <si>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</si>
  <si>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</si>
  <si>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</si>
  <si>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</si>
  <si>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</si>
  <si>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</si>
  <si>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</si>
  <si>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</si>
  <si>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</si>
  <si>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</si>
  <si>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</si>
  <si>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</si>
  <si>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</si>
  <si>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</si>
  <si>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</si>
  <si>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</si>
  <si>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</si>
  <si>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</si>
  <si>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</si>
  <si>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</si>
  <si>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</si>
  <si>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</si>
  <si>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</si>
  <si>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</si>
  <si>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</si>
  <si>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</si>
  <si>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</si>
  <si>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</si>
  <si>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</si>
  <si>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</si>
  <si>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</si>
  <si>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</si>
  <si>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</si>
  <si>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</si>
  <si>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</si>
  <si>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</si>
  <si>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</si>
  <si>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</si>
  <si>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</si>
  <si>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</si>
  <si>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</si>
  <si>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</si>
  <si>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</si>
  <si>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</si>
  <si>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</si>
  <si>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</si>
  <si>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</si>
  <si>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</si>
  <si>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</si>
  <si>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</si>
  <si>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</si>
  <si>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</si>
  <si>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</si>
  <si>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</si>
  <si>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</si>
  <si>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</si>
  <si>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</si>
  <si>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</si>
  <si>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</si>
  <si>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</si>
  <si>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</si>
  <si>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</si>
  <si>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</si>
  <si>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</si>
  <si>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</si>
  <si>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</si>
  <si>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</si>
  <si>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</si>
  <si>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</si>
  <si>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</si>
  <si>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</si>
  <si>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</si>
  <si>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</si>
  <si>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</si>
  <si>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</si>
  <si>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</si>
  <si>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</si>
  <si>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</si>
  <si>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</si>
  <si>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</si>
  <si>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</si>
  <si>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</si>
  <si>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</si>
  <si>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</si>
  <si>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</si>
  <si>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</si>
  <si>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</si>
  <si>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</si>
  <si>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</si>
  <si>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</si>
  <si>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</si>
  <si>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</si>
  <si>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</si>
  <si>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</si>
  <si>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</si>
  <si>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</si>
  <si>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</si>
  <si>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</si>
  <si>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</si>
  <si>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</si>
  <si>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</si>
  <si>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</si>
  <si>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</si>
  <si>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</si>
  <si>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</si>
  <si>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</si>
  <si>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</si>
  <si>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</si>
  <si>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</si>
  <si>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</si>
  <si>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</si>
  <si>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</si>
  <si>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</si>
  <si>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</si>
  <si>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</si>
  <si>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</si>
  <si>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</si>
  <si>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</si>
  <si>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</si>
  <si>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</si>
  <si>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</si>
  <si>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</si>
  <si>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</si>
  <si>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</si>
  <si>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</si>
  <si>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</si>
  <si>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</si>
  <si>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</si>
  <si>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</si>
  <si>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</si>
  <si>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</si>
  <si>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</si>
  <si>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</si>
  <si>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</si>
  <si>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</si>
  <si>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</si>
  <si>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</si>
  <si>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</si>
  <si>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</si>
  <si>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</si>
  <si>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</si>
  <si>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</si>
  <si>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</si>
  <si>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</si>
  <si>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</si>
  <si>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</si>
  <si>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</si>
  <si>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</si>
  <si>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</si>
  <si>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</si>
  <si>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</si>
  <si>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</si>
  <si>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</si>
  <si>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</si>
  <si>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</si>
  <si>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</si>
  <si>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</si>
  <si>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</si>
  <si>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</si>
  <si>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</si>
  <si>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</si>
  <si>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</si>
  <si>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</si>
  <si>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</si>
  <si>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</si>
  <si>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</si>
  <si>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</si>
  <si>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</si>
  <si>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</si>
  <si>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</si>
  <si>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</si>
  <si>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</si>
  <si>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</si>
  <si>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</si>
  <si>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</si>
  <si>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</si>
  <si>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</si>
  <si>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</si>
  <si>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</si>
  <si>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</si>
  <si>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</si>
  <si>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</si>
  <si>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</si>
  <si>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</si>
  <si>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</si>
  <si>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</si>
  <si>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</si>
  <si>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</si>
  <si>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</si>
  <si>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</si>
  <si>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</si>
  <si>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</si>
  <si>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</si>
  <si>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</si>
  <si>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</si>
  <si>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</si>
  <si>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</si>
  <si>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</si>
  <si>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</si>
  <si>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</si>
  <si>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</si>
  <si>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</si>
  <si>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</si>
  <si>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</si>
  <si>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</si>
  <si>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</si>
  <si>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</si>
  <si>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</si>
  <si>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</si>
  <si>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</si>
  <si>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</si>
  <si>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</si>
  <si>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</si>
  <si>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</si>
  <si>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</si>
  <si>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</si>
  <si>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</si>
  <si>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</si>
  <si>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</si>
  <si>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</si>
  <si>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</si>
  <si>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</si>
  <si>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</si>
  <si>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</si>
  <si>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</si>
  <si>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</si>
  <si>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</si>
  <si>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</si>
  <si>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</si>
  <si>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</si>
  <si>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</si>
  <si>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</si>
  <si>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</si>
  <si>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</si>
  <si>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</si>
  <si>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</si>
  <si>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</si>
  <si>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</si>
  <si>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</si>
  <si>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</si>
  <si>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</si>
  <si>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</si>
  <si>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</si>
  <si>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</si>
  <si>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</si>
  <si>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</si>
  <si>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</si>
  <si>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</si>
  <si>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</si>
  <si>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</si>
  <si>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</si>
  <si>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</si>
  <si>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</si>
  <si>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</si>
  <si>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</si>
  <si>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</si>
  <si>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</si>
  <si>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</si>
  <si>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</si>
  <si>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</si>
  <si>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</si>
  <si>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</si>
  <si>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</si>
  <si>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</si>
  <si>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</si>
  <si>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</si>
  <si>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</si>
  <si>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</si>
  <si>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</si>
  <si>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</si>
  <si>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</si>
  <si>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</si>
  <si>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</si>
  <si>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</si>
  <si>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</si>
  <si>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</si>
  <si>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</si>
  <si>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</si>
  <si>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</si>
  <si>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</si>
  <si>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</si>
  <si>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</si>
  <si>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</si>
  <si>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</si>
  <si>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</si>
  <si>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</si>
  <si>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</si>
  <si>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</si>
  <si>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</si>
  <si>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</si>
  <si>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</si>
  <si>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</si>
  <si>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</si>
  <si>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</si>
  <si>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</si>
  <si>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</si>
  <si>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</si>
  <si>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</si>
  <si>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</si>
  <si>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</si>
  <si>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</si>
  <si>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</si>
  <si>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</si>
  <si>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</si>
  <si>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</si>
  <si>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</si>
  <si>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</si>
  <si>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</si>
  <si>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</si>
  <si>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</si>
  <si>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</si>
  <si>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</si>
  <si>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</si>
  <si>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</si>
  <si>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</si>
  <si>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</si>
  <si>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</si>
  <si>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</si>
  <si>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</si>
  <si>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</si>
  <si>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</si>
  <si>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</si>
  <si>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</si>
  <si>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</si>
  <si>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</si>
  <si>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</si>
  <si>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</si>
  <si>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</si>
  <si>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</si>
  <si>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</si>
  <si>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</si>
  <si>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</si>
  <si>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</si>
  <si>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</si>
  <si>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</si>
  <si>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</si>
  <si>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</si>
  <si>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</si>
  <si>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</si>
  <si>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</si>
  <si>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</si>
  <si>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</si>
  <si>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</si>
  <si>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</si>
  <si>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</si>
  <si>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</si>
  <si>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</si>
  <si>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</si>
  <si>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</si>
  <si>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</si>
  <si>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</si>
  <si>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</si>
  <si>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</si>
  <si>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</si>
  <si>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</si>
  <si>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</si>
  <si>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</si>
  <si>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</si>
  <si>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</si>
  <si>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</si>
  <si>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</si>
  <si>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</si>
  <si>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</si>
  <si>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</si>
  <si>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</si>
  <si>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</si>
  <si>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</si>
  <si>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</si>
  <si>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</si>
  <si>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</si>
  <si>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</si>
  <si>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</si>
  <si>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</si>
  <si>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</si>
  <si>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</si>
  <si>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</si>
  <si>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</si>
  <si>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</si>
  <si>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</si>
  <si>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</si>
  <si>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</si>
  <si>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</si>
  <si>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</si>
  <si>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</si>
  <si>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</si>
  <si>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</si>
  <si>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</si>
  <si>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</si>
  <si>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</si>
  <si>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</si>
  <si>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</si>
  <si>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</si>
  <si>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</si>
  <si>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</si>
  <si>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</si>
  <si>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</si>
  <si>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</si>
  <si>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</si>
  <si>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</si>
  <si>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</si>
  <si>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</si>
  <si>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</si>
  <si>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</si>
  <si>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</si>
  <si>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</si>
  <si>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</si>
  <si>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</si>
  <si>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</si>
  <si>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</si>
  <si>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</si>
  <si>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</si>
  <si>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</si>
  <si>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</si>
  <si>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</si>
  <si>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</si>
  <si>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</si>
  <si>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</si>
  <si>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</si>
  <si>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</si>
  <si>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</si>
  <si>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</si>
  <si>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</si>
  <si>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</si>
  <si>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</si>
  <si>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</si>
  <si>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</si>
  <si>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</si>
  <si>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</si>
  <si>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</si>
  <si>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</si>
  <si>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</si>
  <si>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</si>
  <si>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</si>
  <si>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</si>
  <si>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</si>
  <si>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</si>
  <si>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</si>
  <si>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</si>
  <si>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</si>
  <si>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</si>
  <si>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</si>
  <si>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</si>
  <si>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</si>
  <si>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</si>
  <si>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</si>
  <si>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</si>
  <si>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</si>
  <si>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</si>
  <si>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</si>
  <si>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</si>
  <si>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</si>
  <si>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</si>
  <si>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</si>
  <si>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</si>
  <si>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</si>
  <si>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</si>
  <si>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</si>
  <si>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</si>
  <si>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</si>
  <si>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</si>
  <si>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</si>
  <si>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</si>
  <si>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</si>
  <si>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</si>
  <si>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</si>
  <si>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</si>
  <si>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</si>
  <si>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</si>
  <si>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</si>
  <si>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</si>
  <si>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</si>
  <si>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</si>
  <si>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</si>
  <si>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</si>
  <si>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</si>
  <si>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</si>
  <si>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</si>
  <si>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</si>
  <si>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</si>
  <si>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</si>
  <si>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</si>
  <si>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</si>
  <si>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</si>
  <si>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</si>
  <si>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</si>
  <si>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</si>
  <si>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</si>
  <si>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</si>
  <si>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</si>
  <si>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</si>
  <si>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</si>
  <si>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</si>
  <si>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</si>
  <si>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</si>
  <si>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</si>
  <si>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</si>
  <si>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</si>
  <si>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</si>
  <si>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</si>
  <si>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</si>
  <si>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</si>
  <si>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</si>
  <si>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</si>
  <si>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</si>
  <si>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</si>
  <si>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</si>
  <si>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</si>
  <si>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</si>
  <si>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</si>
  <si>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</si>
  <si>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</si>
  <si>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</si>
  <si>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</si>
  <si>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</si>
  <si>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</si>
  <si>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</si>
  <si>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</si>
  <si>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</si>
  <si>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</si>
  <si>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</si>
  <si>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</si>
  <si>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</si>
  <si>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</si>
  <si>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</si>
  <si>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</si>
  <si>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</si>
  <si>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</si>
  <si>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</si>
  <si>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</si>
  <si>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</si>
  <si>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</si>
  <si>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</si>
  <si>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</si>
  <si>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</si>
  <si>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</si>
  <si>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</si>
  <si>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</si>
  <si>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</si>
  <si>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</si>
  <si>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</si>
  <si>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</si>
  <si>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</si>
  <si>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</si>
  <si>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</si>
  <si>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</si>
  <si>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</si>
  <si>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</si>
  <si>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</si>
  <si>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</si>
  <si>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</si>
  <si>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</si>
  <si>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</si>
  <si>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</si>
  <si>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</si>
  <si>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</si>
  <si>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</si>
  <si>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</si>
  <si>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</si>
  <si>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</si>
  <si>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</si>
  <si>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</si>
  <si>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</si>
  <si>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</si>
  <si>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</si>
  <si>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</si>
  <si>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</si>
  <si>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</si>
  <si>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</si>
  <si>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</si>
  <si>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</si>
  <si>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</si>
  <si>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</si>
  <si>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</si>
  <si>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</si>
  <si>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</si>
  <si>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</si>
  <si>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</si>
  <si>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</si>
  <si>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</si>
  <si>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</si>
  <si>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</si>
  <si>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</si>
  <si>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</si>
  <si>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</si>
  <si>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</si>
  <si>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</si>
  <si>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</si>
  <si>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</si>
  <si>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</si>
  <si>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</si>
  <si>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</si>
  <si>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</si>
  <si>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</si>
  <si>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</si>
  <si>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</si>
  <si>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</si>
  <si>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</si>
  <si>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</si>
  <si>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</si>
  <si>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</si>
  <si>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</si>
  <si>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</si>
  <si>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</si>
  <si>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</si>
  <si>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</si>
  <si>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</si>
  <si>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</si>
  <si>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</si>
  <si>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</si>
  <si>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</si>
  <si>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</si>
  <si>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</si>
  <si>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</si>
  <si>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</si>
  <si>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</si>
  <si>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</si>
  <si>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</si>
  <si>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</si>
  <si>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</si>
  <si>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</si>
  <si>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</si>
  <si>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</si>
  <si>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</si>
  <si>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</si>
  <si>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</si>
  <si>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</si>
  <si>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</si>
  <si>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</si>
  <si>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</si>
  <si>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</si>
  <si>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</si>
  <si>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</si>
  <si>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</si>
  <si>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</si>
  <si>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</si>
  <si>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</si>
  <si>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</si>
  <si>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</si>
  <si>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</si>
  <si>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</si>
  <si>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</si>
  <si>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</si>
  <si>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</si>
  <si>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</si>
  <si>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</si>
  <si>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</si>
  <si>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</si>
  <si>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</si>
  <si>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</si>
  <si>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</si>
  <si>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</si>
  <si>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</si>
  <si>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</si>
  <si>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</si>
  <si>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</si>
  <si>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</si>
  <si>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</si>
  <si>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</si>
  <si>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</si>
  <si>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</si>
  <si>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</si>
  <si>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</si>
  <si>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</si>
  <si>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</si>
  <si>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</si>
  <si>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</si>
  <si>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</si>
  <si>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</si>
  <si>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</si>
  <si>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</si>
  <si>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</si>
  <si>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</si>
  <si>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</si>
  <si>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</si>
  <si>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</si>
  <si>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</si>
  <si>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</si>
  <si>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</si>
  <si>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</si>
  <si>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</si>
  <si>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</si>
  <si>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</si>
  <si>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</si>
  <si>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</si>
  <si>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</si>
  <si>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</si>
  <si>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</si>
  <si>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</si>
  <si>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</si>
  <si>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</si>
  <si>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</si>
  <si>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</si>
  <si>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</si>
  <si>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</si>
  <si>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</si>
  <si>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</si>
  <si>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</si>
  <si>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</si>
  <si>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</si>
  <si>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</si>
  <si>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</si>
  <si>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</si>
  <si>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</si>
  <si>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</si>
  <si>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</si>
  <si>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</si>
  <si>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</si>
  <si>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</si>
  <si>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</si>
  <si>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</si>
  <si>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</si>
  <si>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</si>
  <si>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</si>
  <si>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</si>
  <si>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</si>
  <si>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</si>
  <si>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</si>
  <si>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</si>
  <si>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</si>
  <si>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</si>
  <si>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</si>
  <si>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</si>
  <si>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</si>
  <si>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</si>
  <si>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</si>
  <si>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</si>
  <si>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</si>
  <si>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</si>
  <si>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</si>
  <si>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</si>
  <si>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</si>
  <si>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</si>
  <si>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</si>
  <si>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</si>
  <si>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</si>
  <si>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</si>
  <si>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</si>
  <si>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</si>
  <si>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</si>
  <si>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</si>
  <si>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</si>
  <si>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</si>
  <si>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</si>
  <si>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</si>
  <si>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</si>
  <si>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</si>
  <si>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</si>
  <si>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</si>
  <si>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</si>
  <si>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</si>
  <si>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</si>
  <si>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</si>
  <si>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</si>
  <si>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</si>
  <si>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</si>
  <si>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</si>
  <si>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</si>
  <si>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</si>
  <si>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</si>
  <si>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</si>
  <si>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</si>
  <si>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</si>
  <si>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</si>
  <si>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</si>
  <si>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</si>
  <si>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</si>
  <si>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</si>
  <si>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</si>
  <si>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</si>
  <si>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</si>
  <si>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</si>
  <si>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</si>
  <si>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</si>
  <si>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</si>
  <si>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</si>
  <si>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</si>
  <si>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</si>
  <si>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</si>
  <si>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</si>
  <si>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</si>
  <si>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</si>
  <si>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</si>
  <si>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</si>
  <si>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</si>
  <si>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</si>
  <si>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</si>
  <si>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</si>
  <si>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</si>
  <si>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</si>
  <si>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</si>
  <si>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</si>
  <si>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</si>
  <si>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</si>
  <si>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</si>
  <si>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</si>
  <si>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</si>
  <si>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</si>
  <si>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</si>
  <si>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</si>
  <si>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</si>
  <si>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</si>
  <si>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</si>
  <si>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</si>
  <si>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</si>
  <si>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</si>
  <si>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</si>
  <si>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</si>
  <si>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</si>
  <si>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</si>
  <si>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</si>
  <si>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</si>
  <si>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</si>
  <si>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</si>
  <si>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</si>
  <si>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</si>
  <si>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</si>
  <si>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</si>
  <si>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</si>
  <si>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</si>
  <si>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</si>
  <si>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</si>
  <si>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</si>
  <si>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</si>
  <si>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</si>
  <si>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</si>
  <si>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</si>
  <si>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</si>
  <si>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</si>
  <si>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</si>
  <si>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</si>
  <si>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</si>
  <si>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</si>
  <si>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</si>
  <si>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</si>
  <si>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</si>
  <si>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</si>
  <si>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</si>
  <si>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</si>
  <si>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</si>
  <si>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</si>
  <si>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</si>
  <si>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</si>
  <si>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</si>
  <si>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</si>
  <si>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</si>
  <si>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</si>
  <si>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</si>
  <si>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</si>
  <si>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</si>
  <si>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</si>
  <si>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</si>
  <si>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</si>
  <si>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</si>
  <si>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</si>
  <si>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</si>
  <si>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</si>
  <si>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</si>
  <si>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</si>
  <si>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</si>
  <si>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</si>
  <si>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</si>
  <si>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</si>
  <si>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</si>
  <si>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</si>
  <si>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</si>
  <si>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</si>
  <si>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</si>
  <si>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</si>
  <si>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</si>
  <si>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</si>
  <si>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</si>
  <si>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</si>
  <si>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</si>
  <si>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</si>
  <si>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</si>
  <si>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</si>
  <si>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</si>
  <si>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</si>
  <si>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</si>
  <si>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</si>
  <si>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</si>
  <si>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</si>
  <si>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</si>
  <si>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</si>
  <si>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</si>
  <si>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</si>
  <si>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</si>
  <si>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</si>
  <si>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</si>
  <si>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</si>
  <si>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</si>
  <si>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</si>
  <si>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</si>
  <si>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</si>
  <si>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</si>
  <si>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</si>
  <si>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</si>
  <si>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</si>
  <si>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</si>
  <si>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</si>
  <si>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</si>
  <si>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</si>
  <si>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</si>
  <si>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</si>
  <si>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</si>
  <si>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</si>
  <si>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</si>
  <si>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</si>
  <si>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</si>
  <si>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</si>
  <si>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</si>
  <si>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</si>
  <si>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</si>
  <si>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</si>
  <si>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</si>
  <si>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</si>
  <si>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</si>
  <si>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</si>
  <si>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</si>
  <si>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</si>
  <si>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</si>
  <si>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</si>
  <si>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</si>
  <si>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</si>
  <si>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</si>
  <si>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</si>
  <si>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</si>
  <si>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</si>
  <si>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</si>
  <si>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</si>
  <si>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</si>
  <si>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</si>
  <si>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</si>
  <si>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</si>
  <si>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</si>
  <si>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</si>
  <si>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</si>
  <si>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</si>
  <si>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</si>
  <si>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</si>
  <si>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</si>
  <si>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</si>
  <si>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</si>
  <si>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</si>
  <si>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</si>
  <si>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</si>
  <si>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</si>
  <si>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</si>
  <si>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</si>
  <si>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</si>
  <si>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</si>
  <si>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</si>
  <si>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</si>
  <si>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</si>
  <si>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</si>
  <si>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</si>
  <si>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</si>
  <si>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</si>
  <si>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</si>
  <si>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</si>
  <si>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</si>
  <si>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</si>
  <si>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</si>
  <si>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</si>
  <si>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</si>
  <si>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</si>
  <si>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</si>
  <si>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</si>
  <si>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</si>
  <si>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</si>
  <si>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</si>
  <si>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</si>
  <si>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</si>
  <si>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</si>
  <si>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</si>
  <si>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</si>
  <si>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</si>
  <si>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</si>
  <si>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</si>
  <si>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</si>
  <si>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</si>
  <si>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</si>
  <si>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</si>
  <si>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</si>
  <si>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</si>
  <si>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</si>
  <si>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</si>
  <si>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</si>
  <si>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</si>
  <si>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</si>
  <si>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</si>
  <si>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</si>
  <si>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</si>
  <si>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</si>
  <si>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</si>
  <si>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</si>
  <si>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</si>
  <si>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</si>
  <si>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</si>
  <si>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</si>
  <si>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</si>
  <si>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</si>
  <si>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</si>
  <si>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</si>
  <si>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</si>
  <si>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</si>
  <si>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</si>
  <si>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</si>
  <si>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</si>
  <si>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</si>
  <si>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</si>
  <si>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</si>
  <si>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</si>
  <si>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</si>
  <si>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</si>
  <si>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</si>
  <si>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</si>
  <si>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</si>
  <si>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</si>
  <si>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</si>
  <si>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</si>
  <si>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</si>
  <si>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</si>
  <si>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</si>
  <si>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</si>
  <si>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</si>
  <si>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</si>
  <si>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</si>
  <si>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</si>
  <si>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</si>
  <si>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</si>
  <si>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</si>
  <si>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</si>
  <si>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</si>
  <si>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</si>
  <si>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</si>
  <si>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</si>
  <si>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</si>
  <si>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</si>
  <si>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</si>
  <si>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</si>
  <si>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</si>
  <si>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</si>
  <si>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</si>
  <si>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</si>
  <si>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</si>
  <si>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</si>
  <si>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</si>
  <si>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</si>
  <si>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</si>
  <si>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</si>
  <si>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</si>
  <si>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</si>
  <si>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</si>
  <si>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</si>
  <si>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</si>
  <si>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</si>
  <si>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</si>
  <si>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</si>
  <si>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</si>
  <si>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</si>
  <si>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</si>
  <si>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</si>
  <si>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</si>
  <si>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</si>
  <si>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</si>
  <si>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</si>
  <si>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</si>
  <si>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</si>
  <si>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</si>
  <si>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</si>
  <si>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</si>
  <si>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</si>
  <si>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</si>
  <si>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</si>
  <si>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</si>
  <si>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</si>
  <si>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</si>
  <si>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</si>
  <si>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</si>
  <si>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</si>
  <si>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</si>
  <si>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</si>
  <si>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</si>
  <si>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</si>
  <si>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</si>
  <si>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</si>
  <si>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</si>
  <si>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</si>
  <si>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</si>
  <si>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</si>
  <si>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</si>
  <si>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</si>
  <si>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</si>
  <si>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</si>
  <si>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</si>
  <si>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</si>
  <si>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</si>
  <si>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</si>
  <si>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</si>
  <si>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</si>
  <si>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</si>
  <si>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</si>
  <si>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</si>
  <si>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</si>
  <si>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</si>
  <si>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</si>
  <si>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</si>
  <si>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</si>
  <si>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</si>
  <si>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</si>
  <si>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</si>
  <si>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</si>
  <si>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</si>
  <si>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</si>
  <si>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</si>
  <si>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</si>
  <si>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</si>
  <si>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</si>
  <si>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</si>
  <si>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</si>
  <si>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</si>
  <si>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</si>
  <si>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</si>
  <si>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</si>
  <si>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</si>
  <si>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</si>
  <si>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</si>
  <si>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</si>
  <si>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</si>
  <si>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</si>
  <si>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</si>
  <si>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</si>
  <si>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</si>
  <si>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</si>
  <si>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</si>
  <si>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</si>
  <si>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</si>
  <si>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</si>
  <si>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</si>
  <si>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</si>
  <si>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</si>
  <si>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</si>
  <si>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</si>
  <si>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</si>
  <si>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</si>
  <si>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</si>
  <si>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</si>
  <si>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</si>
  <si>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</si>
  <si>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</si>
  <si>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</si>
  <si>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</si>
  <si>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</si>
  <si>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</si>
  <si>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</si>
  <si>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</si>
  <si>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</si>
  <si>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</si>
  <si>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</si>
  <si>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</si>
  <si>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</si>
  <si>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</si>
  <si>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</si>
  <si>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</si>
  <si>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</si>
  <si>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</si>
  <si>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</si>
  <si>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</si>
  <si>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</si>
  <si>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</si>
  <si>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</si>
  <si>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</si>
  <si>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</si>
  <si>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</si>
  <si>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</si>
  <si>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</si>
  <si>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</si>
  <si>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</si>
  <si>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</si>
  <si>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</si>
  <si>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</si>
  <si>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</si>
  <si>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</si>
  <si>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</si>
  <si>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</si>
  <si>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</si>
  <si>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</si>
  <si>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</si>
  <si>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</si>
  <si>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</si>
  <si>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</si>
  <si>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</si>
  <si>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</si>
  <si>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</si>
  <si>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</si>
  <si>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</si>
  <si>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</si>
  <si>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</si>
  <si>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</si>
  <si>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</si>
  <si>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</si>
  <si>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</si>
  <si>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</si>
  <si>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</si>
  <si>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</si>
  <si>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</si>
  <si>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</si>
  <si>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</si>
  <si>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</si>
  <si>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</si>
  <si>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</si>
  <si>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</si>
  <si>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</si>
  <si>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</si>
  <si>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</si>
  <si>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</si>
  <si>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</si>
  <si>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</si>
  <si>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</si>
  <si>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</si>
  <si>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</si>
  <si>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</si>
  <si>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</si>
  <si>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</si>
  <si>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</si>
  <si>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</si>
  <si>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</si>
  <si>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</si>
  <si>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</si>
  <si>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</si>
  <si>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</si>
  <si>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</si>
  <si>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</si>
  <si>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</si>
  <si>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</si>
  <si>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</si>
  <si>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</si>
  <si>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</si>
  <si>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</si>
  <si>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</si>
  <si>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</si>
  <si>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</si>
  <si>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</si>
  <si>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</si>
  <si>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</si>
  <si>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</si>
  <si>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</si>
  <si>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</si>
  <si>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</si>
  <si>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</si>
  <si>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</si>
  <si>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</si>
  <si>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</si>
  <si>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</si>
  <si>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</si>
  <si>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</si>
  <si>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</si>
  <si>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</si>
  <si>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</si>
  <si>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</si>
  <si>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</si>
  <si>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</si>
  <si>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</si>
  <si>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</si>
  <si>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</si>
  <si>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</si>
  <si>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</si>
  <si>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</si>
  <si>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</si>
  <si>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</si>
  <si>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</si>
  <si>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</si>
  <si>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</si>
  <si>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</si>
  <si>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</si>
  <si>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</si>
  <si>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</si>
  <si>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</si>
  <si>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</si>
  <si>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</si>
  <si>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</si>
  <si>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</si>
  <si>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</si>
  <si>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</si>
  <si>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</si>
  <si>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</si>
  <si>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</si>
  <si>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</si>
  <si>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</si>
  <si>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</si>
  <si>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</si>
  <si>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</si>
  <si>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</si>
  <si>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</si>
  <si>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</si>
  <si>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</si>
  <si>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</si>
  <si>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</si>
  <si>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</si>
  <si>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</si>
  <si>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</si>
  <si>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</si>
  <si>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</si>
  <si>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</si>
  <si>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</si>
  <si>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</si>
  <si>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</si>
  <si>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</si>
  <si>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</si>
  <si>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</si>
  <si>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</si>
  <si>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</si>
  <si>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</si>
  <si>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</si>
  <si>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</si>
  <si>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</si>
  <si>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</si>
  <si>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</si>
  <si>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</si>
  <si>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</si>
  <si>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</si>
  <si>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</si>
  <si>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</si>
  <si>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</si>
  <si>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</si>
  <si>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</si>
  <si>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</si>
  <si>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</si>
  <si>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</si>
  <si>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</si>
  <si>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</si>
  <si>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</si>
  <si>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</si>
  <si>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</si>
  <si>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</si>
  <si>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</si>
  <si>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</si>
  <si>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</si>
  <si>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</si>
  <si>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</si>
  <si>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</si>
  <si>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</si>
  <si>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</si>
  <si>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</si>
  <si>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</si>
  <si>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</si>
  <si>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</si>
  <si>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</si>
  <si>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</si>
  <si>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</si>
  <si>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</si>
  <si>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</si>
  <si>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</si>
  <si>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</si>
  <si>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</si>
  <si>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</si>
  <si>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</si>
  <si>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</si>
  <si>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</si>
  <si>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</si>
  <si>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</si>
  <si>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</si>
  <si>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</si>
  <si>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</si>
  <si>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</si>
  <si>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</si>
  <si>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</si>
  <si>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</si>
  <si>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</si>
  <si>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</si>
  <si>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</si>
  <si>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</si>
  <si>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</si>
  <si>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</si>
  <si>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</si>
  <si>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</si>
  <si>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</si>
  <si>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</si>
  <si>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</si>
  <si>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</si>
  <si>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</si>
  <si>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</si>
  <si>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</si>
  <si>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</si>
  <si>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</si>
  <si>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</si>
  <si>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</si>
  <si>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</si>
  <si>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</si>
  <si>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</si>
  <si>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</si>
  <si>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</si>
  <si>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</si>
  <si>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</si>
  <si>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</si>
  <si>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</si>
  <si>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</si>
  <si>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</si>
  <si>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</si>
  <si>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</si>
  <si>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</si>
  <si>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</si>
  <si>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</si>
  <si>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</si>
  <si>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</si>
  <si>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</si>
  <si>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</si>
  <si>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</si>
  <si>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</si>
  <si>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</si>
  <si>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</si>
  <si>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</si>
  <si>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</si>
  <si>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</si>
  <si>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</si>
  <si>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</si>
  <si>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</si>
  <si>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</si>
  <si>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</si>
  <si>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</si>
  <si>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</si>
  <si>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</si>
  <si>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</si>
  <si>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</si>
  <si>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</si>
  <si>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</si>
  <si>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</si>
  <si>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</si>
  <si>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</si>
  <si>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</si>
  <si>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</si>
  <si>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</si>
  <si>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</si>
  <si>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</si>
  <si>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</si>
  <si>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</si>
  <si>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</si>
  <si>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</si>
  <si>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</si>
  <si>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</si>
  <si>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</si>
  <si>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</si>
  <si>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</si>
  <si>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</si>
  <si>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</si>
  <si>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</si>
  <si>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</si>
  <si>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</si>
  <si>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</si>
  <si>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</si>
  <si>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</si>
  <si>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</si>
  <si>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</si>
  <si>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</si>
  <si>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</si>
  <si>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</si>
  <si>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</si>
  <si>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</si>
  <si>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</si>
  <si>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</si>
  <si>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</si>
  <si>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</si>
  <si>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</si>
  <si>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</si>
  <si>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</si>
  <si>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</si>
  <si>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</si>
  <si>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</si>
  <si>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</si>
  <si>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</si>
  <si>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</si>
  <si>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</si>
  <si>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</si>
  <si>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</si>
  <si>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</si>
  <si>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</si>
  <si>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</si>
  <si>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</si>
  <si>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</si>
  <si>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</si>
  <si>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</si>
  <si>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</si>
  <si>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</si>
  <si>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</si>
  <si>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</si>
  <si>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</si>
  <si>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</si>
  <si>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</si>
  <si>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</si>
  <si>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</si>
  <si>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</si>
  <si>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</si>
  <si>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</si>
  <si>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</si>
  <si>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</si>
  <si>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</si>
  <si>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</si>
  <si>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</si>
  <si>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</si>
  <si>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</si>
  <si>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</si>
  <si>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</si>
  <si>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</si>
  <si>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</si>
  <si>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</si>
  <si>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</si>
  <si>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</si>
  <si>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</si>
  <si>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</si>
  <si>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</si>
  <si>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</si>
  <si>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</si>
  <si>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</si>
  <si>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</si>
  <si>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</si>
  <si>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</si>
  <si>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</si>
  <si>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</si>
  <si>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</si>
  <si>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</si>
  <si>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</si>
  <si>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</si>
  <si>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</si>
  <si>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</si>
  <si>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</si>
  <si>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</si>
  <si>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</si>
  <si>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</si>
  <si>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</si>
  <si>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</si>
  <si>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</si>
  <si>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</si>
  <si>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</si>
  <si>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</si>
  <si>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</si>
  <si>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</si>
  <si>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</si>
  <si>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</si>
  <si>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</si>
  <si>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</si>
  <si>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</si>
  <si>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</si>
  <si>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</si>
  <si>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</si>
  <si>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</si>
  <si>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</si>
  <si>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</si>
  <si>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</si>
  <si>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</si>
  <si>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</si>
  <si>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</si>
  <si>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</si>
  <si>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</si>
  <si>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</si>
  <si>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</si>
  <si>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</si>
  <si>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</si>
  <si>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</si>
  <si>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</si>
  <si>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</si>
  <si>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</si>
  <si>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</si>
  <si>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</si>
  <si>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</si>
  <si>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</si>
  <si>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</si>
  <si>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</si>
  <si>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</si>
  <si>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</si>
  <si>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</si>
  <si>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</si>
  <si>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</si>
  <si>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</si>
  <si>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</si>
  <si>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</si>
  <si>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</si>
  <si>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</si>
  <si>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</si>
  <si>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</si>
  <si>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</si>
  <si>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</si>
  <si>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</si>
  <si>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</si>
  <si>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</si>
  <si>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</si>
  <si>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</si>
  <si>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</si>
  <si>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</si>
  <si>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</si>
  <si>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</si>
  <si>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</si>
  <si>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</si>
  <si>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</si>
  <si>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</si>
  <si>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</si>
  <si>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</si>
  <si>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</si>
  <si>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</si>
  <si>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</si>
  <si>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</si>
  <si>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</si>
  <si>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</si>
  <si>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</si>
  <si>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</si>
  <si>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</si>
  <si>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</si>
  <si>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</si>
  <si>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</si>
  <si>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</si>
  <si>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</si>
  <si>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</si>
  <si>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</si>
  <si>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</si>
  <si>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</si>
  <si>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</si>
  <si>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</si>
  <si>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</si>
  <si>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</si>
  <si>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</si>
  <si>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</si>
  <si>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</si>
  <si>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</si>
  <si>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</si>
  <si>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</si>
  <si>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</si>
  <si>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</si>
  <si>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</si>
  <si>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</si>
  <si>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</si>
  <si>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</si>
  <si>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</si>
  <si>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</si>
  <si>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</si>
  <si>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</si>
  <si>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</si>
  <si>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</si>
  <si>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</si>
  <si>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</si>
  <si>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</si>
  <si>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</si>
  <si>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</si>
  <si>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</si>
  <si>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</si>
  <si>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</si>
  <si>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</si>
  <si>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</si>
  <si>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</si>
  <si>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</si>
  <si>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</si>
  <si>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</si>
  <si>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</si>
  <si>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</si>
  <si>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</si>
  <si>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</si>
  <si>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</si>
  <si>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</si>
  <si>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</si>
  <si>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</si>
  <si>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</si>
  <si>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</si>
  <si>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</si>
  <si>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</si>
  <si>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</si>
  <si>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</si>
  <si>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</si>
  <si>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</si>
  <si>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</si>
  <si>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</si>
  <si>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</si>
  <si>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</si>
  <si>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</si>
  <si>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</si>
  <si>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</si>
  <si>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</si>
  <si>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</si>
  <si>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</si>
  <si>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</si>
  <si>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</si>
  <si>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</si>
  <si>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</si>
  <si>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</si>
  <si>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</si>
  <si>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</si>
  <si>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</si>
  <si>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</si>
  <si>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</si>
  <si>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</si>
  <si>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</si>
  <si>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</si>
  <si>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</si>
  <si>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</si>
  <si>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</si>
  <si>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</si>
  <si>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</si>
  <si>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</si>
  <si>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</si>
  <si>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</si>
  <si>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</si>
  <si>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</si>
  <si>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</si>
  <si>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</si>
  <si>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</si>
  <si>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</si>
  <si>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</si>
  <si>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</si>
  <si>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</si>
  <si>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</si>
  <si>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</si>
  <si>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</si>
  <si>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</si>
  <si>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</si>
  <si>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</si>
  <si>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</si>
  <si>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</si>
  <si>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</si>
  <si>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</si>
  <si>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</si>
  <si>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</si>
  <si>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</si>
  <si>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</si>
  <si>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</si>
  <si>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</si>
  <si>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</si>
  <si>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</si>
  <si>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</si>
  <si>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</si>
  <si>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</si>
  <si>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</si>
  <si>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</si>
  <si>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</si>
  <si>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</si>
  <si>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</si>
  <si>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</si>
  <si>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</si>
  <si>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</si>
  <si>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</si>
  <si>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</si>
  <si>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</si>
  <si>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</si>
  <si>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</si>
  <si>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</si>
  <si>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</si>
  <si>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</si>
  <si>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</si>
  <si>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</si>
  <si>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</si>
  <si>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</si>
  <si>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</si>
  <si>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</si>
  <si>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</si>
  <si>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</si>
  <si>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</si>
  <si>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</si>
  <si>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</si>
  <si>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</si>
  <si>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</si>
  <si>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</si>
  <si>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</si>
  <si>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</si>
  <si>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</si>
  <si>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</si>
  <si>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</si>
  <si>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</si>
  <si>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</si>
  <si>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</si>
  <si>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</si>
  <si>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</si>
  <si>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</si>
  <si>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</si>
  <si>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</si>
  <si>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</si>
  <si>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</si>
  <si>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</si>
  <si>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</si>
  <si>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</si>
  <si>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</si>
  <si>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</si>
  <si>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</si>
  <si>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</si>
  <si>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</si>
  <si>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</si>
  <si>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</si>
  <si>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</si>
  <si>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</si>
  <si>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</si>
  <si>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</si>
  <si>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</si>
  <si>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</si>
  <si>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</si>
  <si>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</si>
  <si>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</si>
  <si>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</si>
  <si>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</si>
  <si>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</si>
  <si>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</si>
  <si>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</si>
  <si>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</si>
  <si>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</si>
  <si>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</si>
  <si>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</si>
  <si>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</si>
  <si>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</si>
  <si>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</si>
  <si>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</si>
  <si>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</si>
  <si>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</si>
  <si>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</si>
  <si>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</si>
  <si>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</si>
  <si>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</si>
  <si>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</si>
  <si>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</si>
  <si>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</si>
  <si>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</si>
  <si>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</si>
  <si>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</si>
  <si>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</si>
  <si>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</si>
  <si>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</si>
  <si>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</si>
  <si>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</si>
  <si>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</si>
  <si>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</si>
  <si>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</si>
  <si>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</si>
  <si>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</si>
  <si>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</si>
  <si>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</si>
  <si>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</si>
  <si>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</si>
  <si>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</si>
  <si>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</si>
  <si>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</si>
  <si>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</si>
  <si>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</si>
  <si>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</si>
  <si>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</si>
  <si>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</si>
  <si>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</si>
  <si>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</si>
  <si>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</si>
  <si>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</si>
  <si>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</si>
  <si>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</si>
  <si>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</si>
  <si>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</si>
  <si>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</si>
  <si>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</si>
  <si>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</si>
  <si>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</si>
  <si>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</si>
  <si>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</si>
  <si>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</si>
  <si>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</si>
  <si>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</si>
  <si>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</si>
  <si>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</si>
  <si>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</si>
  <si>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</si>
  <si>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</si>
  <si>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</si>
  <si>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</si>
  <si>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</si>
  <si>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</si>
  <si>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</si>
  <si>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</si>
  <si>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</si>
  <si>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</si>
  <si>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</si>
  <si>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</si>
  <si>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</si>
  <si>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</si>
  <si>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</si>
  <si>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</si>
  <si>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</si>
  <si>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</si>
  <si>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</si>
  <si>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</si>
  <si>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</si>
  <si>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</si>
  <si>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</si>
  <si>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</si>
  <si>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</si>
  <si>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</si>
  <si>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</si>
  <si>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</si>
  <si>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</si>
  <si>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</si>
  <si>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</si>
  <si>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</si>
  <si>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</si>
  <si>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</si>
  <si>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</si>
  <si>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</si>
  <si>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</si>
  <si>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</si>
  <si>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</si>
  <si>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</si>
  <si>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</si>
  <si>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</si>
  <si>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</si>
  <si>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</si>
  <si>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</si>
  <si>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</si>
  <si>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</si>
  <si>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</si>
  <si>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</si>
  <si>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</si>
  <si>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</si>
  <si>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</si>
  <si>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</si>
  <si>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</si>
  <si>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</si>
  <si>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</si>
  <si>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</si>
  <si>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</si>
  <si>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</si>
  <si>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</si>
  <si>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</si>
  <si>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</si>
  <si>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</si>
  <si>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</si>
  <si>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</si>
  <si>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</si>
  <si>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</si>
  <si>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</si>
  <si>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</si>
  <si>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</si>
  <si>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</si>
  <si>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</si>
  <si>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</si>
  <si>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</si>
  <si>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</si>
  <si>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</si>
  <si>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</si>
  <si>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</si>
  <si>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</si>
  <si>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</si>
  <si>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</si>
  <si>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</si>
  <si>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</si>
  <si>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</si>
  <si>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</si>
  <si>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</si>
  <si>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</si>
  <si>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</si>
  <si>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</si>
  <si>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</si>
  <si>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</si>
  <si>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</si>
  <si>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</si>
  <si>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</si>
  <si>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</si>
  <si>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</si>
  <si>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</si>
  <si>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</si>
  <si>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</si>
  <si>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</si>
  <si>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</si>
  <si>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</si>
  <si>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</si>
  <si>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</si>
  <si>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</si>
  <si>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</si>
  <si>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</si>
  <si>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</si>
  <si>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</si>
  <si>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</si>
  <si>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</si>
  <si>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</si>
  <si>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</si>
  <si>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</si>
  <si>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</si>
  <si>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</si>
  <si>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</si>
  <si>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</si>
  <si>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</si>
  <si>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</si>
  <si>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</si>
  <si>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</si>
  <si>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</si>
  <si>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</si>
  <si>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</si>
  <si>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</si>
  <si>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</si>
  <si>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</si>
  <si>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</si>
  <si>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</si>
  <si>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</si>
  <si>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</si>
  <si>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</si>
  <si>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</si>
  <si>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</si>
  <si>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</si>
  <si>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</si>
  <si>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</si>
  <si>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</si>
  <si>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</si>
  <si>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</si>
  <si>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</si>
  <si>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</si>
  <si>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</si>
  <si>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</si>
  <si>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</si>
  <si>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</si>
  <si>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</si>
  <si>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</si>
  <si>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</si>
  <si>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</si>
  <si>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</si>
  <si>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</si>
  <si>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</si>
  <si>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</si>
  <si>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</si>
  <si>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</si>
  <si>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</si>
  <si>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</si>
  <si>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</si>
  <si>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</si>
  <si>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</si>
  <si>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</si>
  <si>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</si>
  <si>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</si>
  <si>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</si>
  <si>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</si>
  <si>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</si>
  <si>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</si>
  <si>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</si>
  <si>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</si>
  <si>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</si>
  <si>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</si>
  <si>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</si>
  <si>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</si>
  <si>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</si>
  <si>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</si>
  <si>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</si>
  <si>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</si>
  <si>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</si>
  <si>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</si>
  <si>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</si>
  <si>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</si>
  <si>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</si>
  <si>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</si>
  <si>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</si>
  <si>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</si>
  <si>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</si>
  <si>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</si>
  <si>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</si>
  <si>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</si>
  <si>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</si>
  <si>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</si>
  <si>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</si>
  <si>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</si>
  <si>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</si>
  <si>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</si>
  <si>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</si>
  <si>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</si>
  <si>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</si>
  <si>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</si>
  <si>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</si>
  <si>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</si>
  <si>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</si>
  <si>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</si>
  <si>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</si>
  <si>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</si>
  <si>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</si>
  <si>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</si>
  <si>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</si>
  <si>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</si>
  <si>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</si>
  <si>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</si>
  <si>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</si>
  <si>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</si>
  <si>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</si>
  <si>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</si>
  <si>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</si>
  <si>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</si>
  <si>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</si>
  <si>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</si>
  <si>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</si>
  <si>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</si>
  <si>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</si>
  <si>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</si>
  <si>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</si>
  <si>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</si>
  <si>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</si>
  <si>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</si>
  <si>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</si>
  <si>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</si>
  <si>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</si>
  <si>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</si>
  <si>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</si>
  <si>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</si>
  <si>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</si>
  <si>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</si>
  <si>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</si>
  <si>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</si>
  <si>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</si>
  <si>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</si>
  <si>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</si>
  <si>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</si>
  <si>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</si>
  <si>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</si>
  <si>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</si>
  <si>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</si>
  <si>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</si>
  <si>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</si>
  <si>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</si>
  <si>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</si>
  <si>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</si>
  <si>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</si>
  <si>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</si>
  <si>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</si>
  <si>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</si>
  <si>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</si>
  <si>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</si>
  <si>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</si>
  <si>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</si>
  <si>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</si>
  <si>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</si>
  <si>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</si>
  <si>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</si>
  <si>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</si>
  <si>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</si>
  <si>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</si>
  <si>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</si>
  <si>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</si>
  <si>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</si>
  <si>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</si>
  <si>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</si>
  <si>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</si>
  <si>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</si>
  <si>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</si>
  <si>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</si>
  <si>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</si>
  <si>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</si>
  <si>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</si>
  <si>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</si>
  <si>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</si>
  <si>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</si>
  <si>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</si>
  <si>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</si>
  <si>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</si>
  <si>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</si>
  <si>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</si>
  <si>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</si>
  <si>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</si>
  <si>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</si>
  <si>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</si>
  <si>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</si>
  <si>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</si>
  <si>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</si>
  <si>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</si>
  <si>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</si>
  <si>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</si>
  <si>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</si>
  <si>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</si>
  <si>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</si>
  <si>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</si>
  <si>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</si>
  <si>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</si>
  <si>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</si>
  <si>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</si>
  <si>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</si>
  <si>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</si>
  <si>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</si>
  <si>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</si>
  <si>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</si>
  <si>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</si>
  <si>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</si>
  <si>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</si>
  <si>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</si>
  <si>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</si>
  <si>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</si>
  <si>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</si>
  <si>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</si>
  <si>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</si>
  <si>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</si>
  <si>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</si>
  <si>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</si>
  <si>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</si>
  <si>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</si>
  <si>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</si>
  <si>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</si>
  <si>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</si>
  <si>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</si>
  <si>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</si>
  <si>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</si>
  <si>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</si>
  <si>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</si>
  <si>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</si>
  <si>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</si>
  <si>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</si>
  <si>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</si>
  <si>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</si>
  <si>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</si>
  <si>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</si>
  <si>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</si>
  <si>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</si>
  <si>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</si>
  <si>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</si>
  <si>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</si>
  <si>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</si>
  <si>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</si>
  <si>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</si>
  <si>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</si>
  <si>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</si>
  <si>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</si>
  <si>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</si>
  <si>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</si>
  <si>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</si>
  <si>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</si>
  <si>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</si>
  <si>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</si>
  <si>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</si>
  <si>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</si>
  <si>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</si>
  <si>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</si>
  <si>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</si>
  <si>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</si>
  <si>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</si>
  <si>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</si>
  <si>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</si>
  <si>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</si>
  <si>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</si>
  <si>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</si>
  <si>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</si>
  <si>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</si>
  <si>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</si>
  <si>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</si>
  <si>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</si>
  <si>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</si>
  <si>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</si>
  <si>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</si>
  <si>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</si>
  <si>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</si>
  <si>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</si>
  <si>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</si>
  <si>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</si>
  <si>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</si>
  <si>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</si>
  <si>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</si>
  <si>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</si>
  <si>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</si>
  <si>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</si>
  <si>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</si>
  <si>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</si>
  <si>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</si>
  <si>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</si>
  <si>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</si>
  <si>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</si>
  <si>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</si>
  <si>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</si>
  <si>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</si>
  <si>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</si>
  <si>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</si>
  <si>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</si>
  <si>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</si>
  <si>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</si>
  <si>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</si>
  <si>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</si>
  <si>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</si>
  <si>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</si>
  <si>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</si>
  <si>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</si>
  <si>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</si>
  <si>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</si>
  <si>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</si>
  <si>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</si>
  <si>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</si>
  <si>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</si>
  <si>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</si>
  <si>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</si>
  <si>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</si>
  <si>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</si>
  <si>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</si>
  <si>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</si>
  <si>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</si>
  <si>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</si>
  <si>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</si>
  <si>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</si>
  <si>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</si>
  <si>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</si>
  <si>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</si>
  <si>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</si>
  <si>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</si>
  <si>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</si>
  <si>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</si>
  <si>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</si>
  <si>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</si>
  <si>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</si>
  <si>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</si>
  <si>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</si>
  <si>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</si>
  <si>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</si>
  <si>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</si>
  <si>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</si>
  <si>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</si>
  <si>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</si>
  <si>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</si>
  <si>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</si>
  <si>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</si>
  <si>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</si>
  <si>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</si>
  <si>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</si>
  <si>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</si>
  <si>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</si>
  <si>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</si>
  <si>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</si>
  <si>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</si>
  <si>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</si>
  <si>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</si>
  <si>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</si>
  <si>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</si>
  <si>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</si>
  <si>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</si>
  <si>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</si>
  <si>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</si>
  <si>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</si>
  <si>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</si>
  <si>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</si>
  <si>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</si>
  <si>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</si>
  <si>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</si>
  <si>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</si>
  <si>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</si>
  <si>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</si>
  <si>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</si>
  <si>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</si>
  <si>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</si>
  <si>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</si>
  <si>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</si>
  <si>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</si>
  <si>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</si>
  <si>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</si>
  <si>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</si>
  <si>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</si>
  <si>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</si>
  <si>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</si>
  <si>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</si>
  <si>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</si>
  <si>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</si>
  <si>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</si>
  <si>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</si>
  <si>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</si>
  <si>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</si>
  <si>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</si>
  <si>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</si>
  <si>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</si>
  <si>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</si>
  <si>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</si>
  <si>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</si>
  <si>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</si>
  <si>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</si>
  <si>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</si>
  <si>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</si>
  <si>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</si>
  <si>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</si>
  <si>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</si>
  <si>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</si>
  <si>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</si>
  <si>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</si>
  <si>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</si>
  <si>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</si>
  <si>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</si>
  <si>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</si>
  <si>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</si>
  <si>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</si>
  <si>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</si>
  <si>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</si>
  <si>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</si>
  <si>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</si>
  <si>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</si>
  <si>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</si>
  <si>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</si>
  <si>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</si>
  <si>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</si>
  <si>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</si>
  <si>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</si>
  <si>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</si>
  <si>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</si>
  <si>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</si>
  <si>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</si>
  <si>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</si>
  <si>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</si>
  <si>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</si>
  <si>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</si>
  <si>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</si>
  <si>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</si>
  <si>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</si>
  <si>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</si>
  <si>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</si>
  <si>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</si>
  <si>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</si>
  <si>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</si>
  <si>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</si>
  <si>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</si>
  <si>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</si>
  <si>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</si>
  <si>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</si>
  <si>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</si>
  <si>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</si>
  <si>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</si>
  <si>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</si>
  <si>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</si>
  <si>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</si>
  <si>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</si>
  <si>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</si>
  <si>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</si>
  <si>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</si>
  <si>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</si>
  <si>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</si>
  <si>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</si>
  <si>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</si>
  <si>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</si>
  <si>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</si>
  <si>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</si>
  <si>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</si>
  <si>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</si>
  <si>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</si>
  <si>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</si>
  <si>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</si>
  <si>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</si>
  <si>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</si>
  <si>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</si>
  <si>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</si>
  <si>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</si>
  <si>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</si>
  <si>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</si>
  <si>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</si>
  <si>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</si>
  <si>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</si>
  <si>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</si>
  <si>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</si>
  <si>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</si>
  <si>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</si>
  <si>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</si>
  <si>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</si>
  <si>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</si>
  <si>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</si>
  <si>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</si>
  <si>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</si>
  <si>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</si>
  <si>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</si>
  <si>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</si>
  <si>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</si>
  <si>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</si>
  <si>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</si>
  <si>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</si>
  <si>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</si>
  <si>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</si>
  <si>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</si>
  <si>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</si>
  <si>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</si>
  <si>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</si>
  <si>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</si>
  <si>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</si>
  <si>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</si>
  <si>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</si>
  <si>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</si>
  <si>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</si>
  <si>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</si>
  <si>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</si>
  <si>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</si>
  <si>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</si>
  <si>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</si>
  <si>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</si>
  <si>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</si>
  <si>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</si>
  <si>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</si>
  <si>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</si>
  <si>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</si>
  <si>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</si>
  <si>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</si>
  <si>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</si>
  <si>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</si>
  <si>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</si>
  <si>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</si>
  <si>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</si>
  <si>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</si>
  <si>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</si>
  <si>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</si>
  <si>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</si>
  <si>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</si>
  <si>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</si>
  <si>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</si>
  <si>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</si>
  <si>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</si>
  <si>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</si>
  <si>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</si>
  <si>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</si>
  <si>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</si>
  <si>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</si>
  <si>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</si>
  <si>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</si>
  <si>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</si>
  <si>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</si>
  <si>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</si>
  <si>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</si>
  <si>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</si>
  <si>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</si>
  <si>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</si>
  <si>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</si>
  <si>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</si>
  <si>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</si>
  <si>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</si>
  <si>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</si>
  <si>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</si>
  <si>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</si>
  <si>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</si>
  <si>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</si>
  <si>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</si>
  <si>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</si>
  <si>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</si>
  <si>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</si>
  <si>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</si>
  <si>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</si>
  <si>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</si>
  <si>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</si>
  <si>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</si>
  <si>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</si>
  <si>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</si>
  <si>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</si>
  <si>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</si>
  <si>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</si>
  <si>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</si>
  <si>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</si>
  <si>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</si>
  <si>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</si>
  <si>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</si>
  <si>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</si>
  <si>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</si>
  <si>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</si>
  <si>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</si>
  <si>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</si>
  <si>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</si>
  <si>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</si>
  <si>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</si>
  <si>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</si>
  <si>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</si>
  <si>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</si>
  <si>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</si>
  <si>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</si>
  <si>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</si>
  <si>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</si>
  <si>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</si>
  <si>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</si>
  <si>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</si>
  <si>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</si>
  <si>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</si>
  <si>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</si>
  <si>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</si>
  <si>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</si>
  <si>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</si>
  <si>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</si>
  <si>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</si>
  <si>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</si>
  <si>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</si>
  <si>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</si>
  <si>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</si>
  <si>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</si>
  <si>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</si>
  <si>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</si>
  <si>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</si>
  <si>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</si>
  <si>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</si>
  <si>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</si>
  <si>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</si>
  <si>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</si>
  <si>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</si>
  <si>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</si>
  <si>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</si>
  <si>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</si>
  <si>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</si>
  <si>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</si>
  <si>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</si>
  <si>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</si>
  <si>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</si>
  <si>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</si>
  <si>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</si>
  <si>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</si>
  <si>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</si>
  <si>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</si>
  <si>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</si>
  <si>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</si>
  <si>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</si>
  <si>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</si>
  <si>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</si>
  <si>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</si>
  <si>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</si>
  <si>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</si>
  <si>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</si>
  <si>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</si>
  <si>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</si>
  <si>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</si>
  <si>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</si>
  <si>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</si>
  <si>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</si>
  <si>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</si>
  <si>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</si>
  <si>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</si>
  <si>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</si>
  <si>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</si>
  <si>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</si>
  <si>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</si>
  <si>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</si>
  <si>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</si>
  <si>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</si>
  <si>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</si>
  <si>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</si>
  <si>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</si>
  <si>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</si>
  <si>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</si>
  <si>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</si>
  <si>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</si>
  <si>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</si>
  <si>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</si>
  <si>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</si>
  <si>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</si>
  <si>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</si>
  <si>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</si>
  <si>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</si>
  <si>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</si>
  <si>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</si>
  <si>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</si>
  <si>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</si>
  <si>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</si>
  <si>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</si>
  <si>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</si>
  <si>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</si>
  <si>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</si>
  <si>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</si>
  <si>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</si>
  <si>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</si>
  <si>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</si>
  <si>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</si>
  <si>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</si>
  <si>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</si>
  <si>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</si>
  <si>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</si>
  <si>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</si>
  <si>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</si>
  <si>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</si>
  <si>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</si>
  <si>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</si>
  <si>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</si>
  <si>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</si>
  <si>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</si>
  <si>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</si>
  <si>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</si>
  <si>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</si>
  <si>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</si>
  <si>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</si>
  <si>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</si>
  <si>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</si>
  <si>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</si>
  <si>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</si>
  <si>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</si>
  <si>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</si>
  <si>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</si>
  <si>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</si>
  <si>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</si>
  <si>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</si>
  <si>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</si>
  <si>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</si>
  <si>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</si>
  <si>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</si>
  <si>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</si>
  <si>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</si>
  <si>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</si>
  <si>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</si>
  <si>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</si>
  <si>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</si>
  <si>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</si>
  <si>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</si>
  <si>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</si>
  <si>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</si>
  <si>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</si>
  <si>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</si>
  <si>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</si>
  <si>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</si>
  <si>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</si>
  <si>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</si>
  <si>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</si>
  <si>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</si>
  <si>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</si>
  <si>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</si>
  <si>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</si>
  <si>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</si>
  <si>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</si>
  <si>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</si>
  <si>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</si>
  <si>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</si>
  <si>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</si>
  <si>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</si>
  <si>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</si>
  <si>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</si>
  <si>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</si>
  <si>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</si>
  <si>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</si>
  <si>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</si>
  <si>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</si>
  <si>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</si>
  <si>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</si>
  <si>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</si>
  <si>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</si>
  <si>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</si>
  <si>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</si>
  <si>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</si>
  <si>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</si>
  <si>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</si>
  <si>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</si>
  <si>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</si>
  <si>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</si>
  <si>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</si>
  <si>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</si>
  <si>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</si>
  <si>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</si>
  <si>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</si>
  <si>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</si>
  <si>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</si>
  <si>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</si>
  <si>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</si>
  <si>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</si>
  <si>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</si>
  <si>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</si>
  <si>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</si>
  <si>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</si>
  <si>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</si>
  <si>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</si>
  <si>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</si>
  <si>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</si>
  <si>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</si>
  <si>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</si>
  <si>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</si>
  <si>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</si>
  <si>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</si>
  <si>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</si>
  <si>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</si>
  <si>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</si>
  <si>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</si>
  <si>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</si>
  <si>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</si>
  <si>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</si>
  <si>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</si>
  <si>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</si>
  <si>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</si>
  <si>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</si>
  <si>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</si>
  <si>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</si>
  <si>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</si>
  <si>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</si>
  <si>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</si>
  <si>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</si>
  <si>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</si>
  <si>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</si>
  <si>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</si>
  <si>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</si>
  <si>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</si>
  <si>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</si>
  <si>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</si>
  <si>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</si>
  <si>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</si>
  <si>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</si>
  <si>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</si>
  <si>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</si>
  <si>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</si>
  <si>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</si>
  <si>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</si>
  <si>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</si>
  <si>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</si>
  <si>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</si>
  <si>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</si>
  <si>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</si>
  <si>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</si>
  <si>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</si>
  <si>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</si>
  <si>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</si>
  <si>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</si>
  <si>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</si>
  <si>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</si>
  <si>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</si>
  <si>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</si>
  <si>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</si>
  <si>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</si>
  <si>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</si>
  <si>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</si>
  <si>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</si>
  <si>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</si>
  <si>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</si>
  <si>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</si>
  <si>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</si>
  <si>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</si>
  <si>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</si>
  <si>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</si>
  <si>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</si>
  <si>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</si>
  <si>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</si>
  <si>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</si>
  <si>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</si>
  <si>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</si>
  <si>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</si>
  <si>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</si>
  <si>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</si>
  <si>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</si>
  <si>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</si>
  <si>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</si>
  <si>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</si>
  <si>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</si>
  <si>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</si>
  <si>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</si>
  <si>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</si>
  <si>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</si>
  <si>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</si>
  <si>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</si>
  <si>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</si>
  <si>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</si>
  <si>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</si>
  <si>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</si>
  <si>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</si>
  <si>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</si>
  <si>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</si>
  <si>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</si>
  <si>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</si>
  <si>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</si>
  <si>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</si>
  <si>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</si>
  <si>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</si>
  <si>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</si>
  <si>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</si>
  <si>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</si>
  <si>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</si>
  <si>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</si>
  <si>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</si>
  <si>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</si>
  <si>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</si>
  <si>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</si>
  <si>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</si>
  <si>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</si>
  <si>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</si>
  <si>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</si>
  <si>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</si>
  <si>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</si>
  <si>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</si>
  <si>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</si>
  <si>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</si>
  <si>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</si>
  <si>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</si>
  <si>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</si>
  <si>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</si>
  <si>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</si>
  <si>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</si>
  <si>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</si>
  <si>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</si>
  <si>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</si>
  <si>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</si>
  <si>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</si>
  <si>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</si>
  <si>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</si>
  <si>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</si>
  <si>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</si>
  <si>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</si>
  <si>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</si>
  <si>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</si>
  <si>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</si>
  <si>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</si>
  <si>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</si>
  <si>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</si>
  <si>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</si>
  <si>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</si>
  <si>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</si>
  <si>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</si>
  <si>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</si>
  <si>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</si>
  <si>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</si>
  <si>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</si>
  <si>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</si>
  <si>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</si>
  <si>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</si>
  <si>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</si>
  <si>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</si>
  <si>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</si>
  <si>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</si>
  <si>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</si>
  <si>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</si>
  <si>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</si>
  <si>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</si>
  <si>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</si>
  <si>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</si>
  <si>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</si>
  <si>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</si>
  <si>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</si>
  <si>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</si>
  <si>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</si>
  <si>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</si>
  <si>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</si>
  <si>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</si>
  <si>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</si>
  <si>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</si>
  <si>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</si>
  <si>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</si>
  <si>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</si>
  <si>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</si>
  <si>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</si>
  <si>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</si>
  <si>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</si>
  <si>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</si>
  <si>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</si>
  <si>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</si>
  <si>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</si>
  <si>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</si>
  <si>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</si>
  <si>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</si>
  <si>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</si>
  <si>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</si>
  <si>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</si>
  <si>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</si>
  <si>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</si>
  <si>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</si>
  <si>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</si>
  <si>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</si>
  <si>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</si>
  <si>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</si>
  <si>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</si>
  <si>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</si>
  <si>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</si>
  <si>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</si>
  <si>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</si>
  <si>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</si>
  <si>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</si>
  <si>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</si>
  <si>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</si>
  <si>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</si>
  <si>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</si>
  <si>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</si>
  <si>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</si>
  <si>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</si>
  <si>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</si>
  <si>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</si>
  <si>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</si>
  <si>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</si>
  <si>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</si>
  <si>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</si>
  <si>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</si>
  <si>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</si>
  <si>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</si>
  <si>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</si>
  <si>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</si>
  <si>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</si>
  <si>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</si>
  <si>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</si>
  <si>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</si>
  <si>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</si>
  <si>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</si>
  <si>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</si>
  <si>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</si>
  <si>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</si>
  <si>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</si>
  <si>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</si>
  <si>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</si>
  <si>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</si>
  <si>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</si>
  <si>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</si>
  <si>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</si>
  <si>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</si>
  <si>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</si>
  <si>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</si>
  <si>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</si>
  <si>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</si>
  <si>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</si>
  <si>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</si>
  <si>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</si>
  <si>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</si>
  <si>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</si>
  <si>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</si>
  <si>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</si>
  <si>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</si>
  <si>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</si>
  <si>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</si>
  <si>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</si>
  <si>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</si>
  <si>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</si>
  <si>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</si>
  <si>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</si>
  <si>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</si>
  <si>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</si>
  <si>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</si>
  <si>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</si>
  <si>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</si>
  <si>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</si>
  <si>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</si>
  <si>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</si>
  <si>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</si>
  <si>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</si>
  <si>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</si>
  <si>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</si>
  <si>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</si>
  <si>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</si>
  <si>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</si>
  <si>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</si>
  <si>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</si>
  <si>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</si>
  <si>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</si>
  <si>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</si>
  <si>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</si>
  <si>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</si>
  <si>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</si>
  <si>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</si>
  <si>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</si>
  <si>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</si>
  <si>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</si>
  <si>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</si>
  <si>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</si>
  <si>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</si>
  <si>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</si>
  <si>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</si>
  <si>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</si>
  <si>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</si>
  <si>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</si>
  <si>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</si>
  <si>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</si>
  <si>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</si>
  <si>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</si>
  <si>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</si>
  <si>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</si>
  <si>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</si>
  <si>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</si>
  <si>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</si>
  <si>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</si>
  <si>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</si>
  <si>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</si>
  <si>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</si>
  <si>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</si>
  <si>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</si>
  <si>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</si>
  <si>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</si>
  <si>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</si>
  <si>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</si>
  <si>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</si>
  <si>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</si>
  <si>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</si>
  <si>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</si>
  <si>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</si>
  <si>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</si>
  <si>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</si>
  <si>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</si>
  <si>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</si>
  <si>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</si>
  <si>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</si>
  <si>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</si>
  <si>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</si>
  <si>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</si>
  <si>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</si>
  <si>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</si>
  <si>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</si>
  <si>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</si>
  <si>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</si>
  <si>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</si>
  <si>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</si>
  <si>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</si>
  <si>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</si>
  <si>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</si>
  <si>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</si>
  <si>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</si>
  <si>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</si>
  <si>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</si>
  <si>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</si>
  <si>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</si>
  <si>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</si>
  <si>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</si>
  <si>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</si>
  <si>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</si>
  <si>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</si>
  <si>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</si>
  <si>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</si>
  <si>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</si>
  <si>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</si>
  <si>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</si>
  <si>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</si>
  <si>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</si>
  <si>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</si>
  <si>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</si>
  <si>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</si>
  <si>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</si>
  <si>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</si>
  <si>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</si>
  <si>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</si>
  <si>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</si>
  <si>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</si>
  <si>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</si>
  <si>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</si>
  <si>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</si>
  <si>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</si>
  <si>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</si>
  <si>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</si>
  <si>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</si>
  <si>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</si>
  <si>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</si>
  <si>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</si>
  <si>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</si>
  <si>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</si>
  <si>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</si>
  <si>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</si>
  <si>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</si>
  <si>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</si>
  <si>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</si>
  <si>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</si>
  <si>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</si>
  <si>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</si>
  <si>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</si>
  <si>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</si>
  <si>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</si>
  <si>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</si>
  <si>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</si>
  <si>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</si>
  <si>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</si>
  <si>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</si>
  <si>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</si>
  <si>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</si>
  <si>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</si>
  <si>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</si>
  <si>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</si>
  <si>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</si>
  <si>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</si>
  <si>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</si>
  <si>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</si>
  <si>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</si>
  <si>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</si>
  <si>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</si>
  <si>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</si>
  <si>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</si>
  <si>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</si>
  <si>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</si>
  <si>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</si>
  <si>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</si>
  <si>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</si>
  <si>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</si>
  <si>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</si>
  <si>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</si>
  <si>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</si>
  <si>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</si>
  <si>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</si>
  <si>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</si>
  <si>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</si>
  <si>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</si>
  <si>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</si>
  <si>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</si>
  <si>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</si>
  <si>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</si>
  <si>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</si>
  <si>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</si>
  <si>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</si>
  <si>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</si>
  <si>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</si>
  <si>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</si>
  <si>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</si>
  <si>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</si>
  <si>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</si>
  <si>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</si>
  <si>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</si>
  <si>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</si>
  <si>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</si>
  <si>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</si>
  <si>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</si>
  <si>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</si>
  <si>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</si>
  <si>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</si>
  <si>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</si>
  <si>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</si>
  <si>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</si>
  <si>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</si>
  <si>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</si>
  <si>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</si>
  <si>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</si>
  <si>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</si>
  <si>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</si>
  <si>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</si>
  <si>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</si>
  <si>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</si>
  <si>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</si>
  <si>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</si>
  <si>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</si>
  <si>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</si>
  <si>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</si>
  <si>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</si>
  <si>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</si>
  <si>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</si>
  <si>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</si>
  <si>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</si>
  <si>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</si>
  <si>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</si>
  <si>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</si>
  <si>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</si>
  <si>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</si>
  <si>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</si>
  <si>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</si>
  <si>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</si>
  <si>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</si>
  <si>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</si>
  <si>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</si>
  <si>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</si>
  <si>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</si>
  <si>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</si>
  <si>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</si>
  <si>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</si>
  <si>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</si>
  <si>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</si>
  <si>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</si>
  <si>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</si>
  <si>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</si>
  <si>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</si>
  <si>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</si>
  <si>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</si>
  <si>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</si>
  <si>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</si>
  <si>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</si>
  <si>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</si>
  <si>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</si>
  <si>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</si>
  <si>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</si>
  <si>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</si>
  <si>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</si>
  <si>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</si>
  <si>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</si>
  <si>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</si>
  <si>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</si>
  <si>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</si>
  <si>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</si>
  <si>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</si>
  <si>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</si>
  <si>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</si>
  <si>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</si>
  <si>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</si>
  <si>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</si>
  <si>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</si>
  <si>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</si>
  <si>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</si>
  <si>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</si>
  <si>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</si>
  <si>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</si>
  <si>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</si>
  <si>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</si>
  <si>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</si>
  <si>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</si>
  <si>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</si>
  <si>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</si>
  <si>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</si>
  <si>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</si>
  <si>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</si>
  <si>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</si>
  <si>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</si>
  <si>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</si>
  <si>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</si>
  <si>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</si>
  <si>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</si>
  <si>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</si>
  <si>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</si>
  <si>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</si>
  <si>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</si>
  <si>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</si>
  <si>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</si>
  <si>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</si>
  <si>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</si>
  <si>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</si>
  <si>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</si>
  <si>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</si>
  <si>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</si>
  <si>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</si>
  <si>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</si>
  <si>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</si>
  <si>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</si>
  <si>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</si>
  <si>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</si>
  <si>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</si>
  <si>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</si>
  <si>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</si>
  <si>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</si>
  <si>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</si>
  <si>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</si>
  <si>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</si>
  <si>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</si>
  <si>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</si>
  <si>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</si>
  <si>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</si>
  <si>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</si>
  <si>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</si>
  <si>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</si>
  <si>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</si>
  <si>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</si>
  <si>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</si>
  <si>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</si>
  <si>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</si>
  <si>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</si>
  <si>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</si>
  <si>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</si>
  <si>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</si>
  <si>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</si>
  <si>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</si>
  <si>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</si>
  <si>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</si>
  <si>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</si>
  <si>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</si>
  <si>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</si>
  <si>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</si>
  <si>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</si>
  <si>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</si>
  <si>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</si>
  <si>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</si>
  <si>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</si>
  <si>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</si>
  <si>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</si>
  <si>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</si>
  <si>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</si>
  <si>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</si>
  <si>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</si>
  <si>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</si>
  <si>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</si>
  <si>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</si>
  <si>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</si>
  <si>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</si>
  <si>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</si>
  <si>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</si>
  <si>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</si>
  <si>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</si>
  <si>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</si>
  <si>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</si>
  <si>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</si>
  <si>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</si>
  <si>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</si>
  <si>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</si>
  <si>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</si>
  <si>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</si>
  <si>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</si>
  <si>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</si>
  <si>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</si>
  <si>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</si>
  <si>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</si>
  <si>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</si>
  <si>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</si>
  <si>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</si>
  <si>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</si>
  <si>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</si>
  <si>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</si>
  <si>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</si>
  <si>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</si>
  <si>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</si>
  <si>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</si>
  <si>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</si>
  <si>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</si>
  <si>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</si>
  <si>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</si>
  <si>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</si>
  <si>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</si>
  <si>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</si>
  <si>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</si>
  <si>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</si>
  <si>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</si>
  <si>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</si>
  <si>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</si>
  <si>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</si>
  <si>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</si>
  <si>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</si>
  <si>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</si>
  <si>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</si>
  <si>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</si>
  <si>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</si>
  <si>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</si>
  <si>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</si>
  <si>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</si>
  <si>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</si>
  <si>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</si>
  <si>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</si>
  <si>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</si>
  <si>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</si>
  <si>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</si>
  <si>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</si>
  <si>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</si>
  <si>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</si>
  <si>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</si>
  <si>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</si>
  <si>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</si>
  <si>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</si>
  <si>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</si>
  <si>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</si>
  <si>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</si>
  <si>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</si>
  <si>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</si>
  <si>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</si>
  <si>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</si>
  <si>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</si>
  <si>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</si>
  <si>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</si>
  <si>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</si>
  <si>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</si>
  <si>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</si>
  <si>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</si>
  <si>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</si>
  <si>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</si>
  <si>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</si>
  <si>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</si>
  <si>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</si>
  <si>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</si>
  <si>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</si>
  <si>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</si>
  <si>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</si>
  <si>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</si>
  <si>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</si>
  <si>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</si>
  <si>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</si>
  <si>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</si>
  <si>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</si>
  <si>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</si>
  <si>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</si>
  <si>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</si>
  <si>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</si>
  <si>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</si>
  <si>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</si>
  <si>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</si>
  <si>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</si>
  <si>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</si>
  <si>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</si>
  <si>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</si>
  <si>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</si>
  <si>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</si>
  <si>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</si>
  <si>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</si>
  <si>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</si>
  <si>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</si>
  <si>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</si>
  <si>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</si>
  <si>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</si>
  <si>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</si>
  <si>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</si>
  <si>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</si>
  <si>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</si>
  <si>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</si>
  <si>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</si>
  <si>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</si>
  <si>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</si>
  <si>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</si>
  <si>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</si>
  <si>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</si>
  <si>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</si>
  <si>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</si>
  <si>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</si>
  <si>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</si>
  <si>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</si>
  <si>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</si>
  <si>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</si>
  <si>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</si>
  <si>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</si>
  <si>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</si>
  <si>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</si>
  <si>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</si>
  <si>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</si>
  <si>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</si>
  <si>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</si>
  <si>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</si>
  <si>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</si>
  <si>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</si>
  <si>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</si>
  <si>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</si>
  <si>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</si>
  <si>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</si>
  <si>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</si>
  <si>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</si>
  <si>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</si>
  <si>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</si>
  <si>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</si>
  <si>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</si>
  <si>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</si>
  <si>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</si>
  <si>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</si>
  <si>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</si>
  <si>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</si>
  <si>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</si>
  <si>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</si>
  <si>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</si>
  <si>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</si>
  <si>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</si>
  <si>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</si>
  <si>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</si>
  <si>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</si>
  <si>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</si>
  <si>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</si>
  <si>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</si>
  <si>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</si>
  <si>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</si>
  <si>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</si>
  <si>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</si>
  <si>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</si>
  <si>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</si>
  <si>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</si>
  <si>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</si>
  <si>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</si>
  <si>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</si>
  <si>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</si>
  <si>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</si>
  <si>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</si>
  <si>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</si>
  <si>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</si>
  <si>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</si>
  <si>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</si>
  <si>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</si>
  <si>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</si>
  <si>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</si>
  <si>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</si>
  <si>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</si>
  <si>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</si>
  <si>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</si>
  <si>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</si>
  <si>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</si>
  <si>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</si>
  <si>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</si>
  <si>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</si>
  <si>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</si>
  <si>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</si>
  <si>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</si>
  <si>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</si>
  <si>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</si>
  <si>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</si>
  <si>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</si>
  <si>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</si>
  <si>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</si>
  <si>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</si>
  <si>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</si>
  <si>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</si>
  <si>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</si>
  <si>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</si>
  <si>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</si>
  <si>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</si>
  <si>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</si>
  <si>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</si>
  <si>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</si>
  <si>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</si>
  <si>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</si>
  <si>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</si>
  <si>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</si>
  <si>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</si>
  <si>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</si>
  <si>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</si>
  <si>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</si>
  <si>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</si>
  <si>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</si>
  <si>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</si>
  <si>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</si>
  <si>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</si>
  <si>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</si>
  <si>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</si>
  <si>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</si>
  <si>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</si>
  <si>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</si>
  <si>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</si>
  <si>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</si>
  <si>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</si>
  <si>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</si>
  <si>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</si>
  <si>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</si>
  <si>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</si>
  <si>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</si>
  <si>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</si>
  <si>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</si>
  <si>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</si>
  <si>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</si>
  <si>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</si>
  <si>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</si>
  <si>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</si>
  <si>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</si>
  <si>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</si>
  <si>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</si>
  <si>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</si>
  <si>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</si>
  <si>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</si>
  <si>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</si>
  <si>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</si>
  <si>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</si>
  <si>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</si>
  <si>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</si>
  <si>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</si>
  <si>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</si>
  <si>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</si>
  <si>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</si>
  <si>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</si>
  <si>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</si>
  <si>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</si>
  <si>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</si>
  <si>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</si>
  <si>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</si>
  <si>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</si>
  <si>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</si>
  <si>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</si>
  <si>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</si>
  <si>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</si>
  <si>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</si>
  <si>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</si>
  <si>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</si>
  <si>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</si>
  <si>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</si>
  <si>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</si>
  <si>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</si>
  <si>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</si>
  <si>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</si>
  <si>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</si>
  <si>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</si>
  <si>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</si>
  <si>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</si>
  <si>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</si>
  <si>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</si>
  <si>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</si>
  <si>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</si>
  <si>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</si>
  <si>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</si>
  <si>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</si>
  <si>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</si>
  <si>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</si>
  <si>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</si>
  <si>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</si>
  <si>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</si>
  <si>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</si>
  <si>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</si>
  <si>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</si>
  <si>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</si>
  <si>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</si>
  <si>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</si>
  <si>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</si>
  <si>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</si>
  <si>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</si>
  <si>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</si>
  <si>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</si>
  <si>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</si>
  <si>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</si>
  <si>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</si>
  <si>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</si>
  <si>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</si>
  <si>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</si>
  <si>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</si>
  <si>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</si>
  <si>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</si>
  <si>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</si>
  <si>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</si>
  <si>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</si>
  <si>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</si>
  <si>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</si>
  <si>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</si>
  <si>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</si>
  <si>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</si>
  <si>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</si>
  <si>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</si>
  <si>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</si>
  <si>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</si>
  <si>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</si>
  <si>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</si>
  <si>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</si>
  <si>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</si>
  <si>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</si>
  <si>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</si>
  <si>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</si>
  <si>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</si>
  <si>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</si>
  <si>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</si>
  <si>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</si>
  <si>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</si>
  <si>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</si>
  <si>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</si>
  <si>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</si>
  <si>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</si>
  <si>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</si>
  <si>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</si>
  <si>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</si>
  <si>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</si>
  <si>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</si>
  <si>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</si>
  <si>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</si>
  <si>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</si>
  <si>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</si>
  <si>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</si>
  <si>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</si>
  <si>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</si>
  <si>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</si>
  <si>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</si>
  <si>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</si>
  <si>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</si>
  <si>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</si>
  <si>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</si>
  <si>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</si>
  <si>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</si>
  <si>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</si>
  <si>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</si>
  <si>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</si>
  <si>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</si>
  <si>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</si>
  <si>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</si>
  <si>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</si>
  <si>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</si>
  <si>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</si>
  <si>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</si>
  <si>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</si>
  <si>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</si>
  <si>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</si>
  <si>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</si>
  <si>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</si>
  <si>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</si>
  <si>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</si>
  <si>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</si>
  <si>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</si>
  <si>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</si>
  <si>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</si>
  <si>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</si>
  <si>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</si>
  <si>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</si>
  <si>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</si>
  <si>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</si>
  <si>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</si>
  <si>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</si>
  <si>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</si>
  <si>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</si>
  <si>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</si>
  <si>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</si>
  <si>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</si>
  <si>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</si>
  <si>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</si>
  <si>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</si>
  <si>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</si>
  <si>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</si>
  <si>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</si>
  <si>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</si>
  <si>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</si>
  <si>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</si>
  <si>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</si>
  <si>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</si>
  <si>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</si>
  <si>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</si>
  <si>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</si>
  <si>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</si>
  <si>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</si>
  <si>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</si>
  <si>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</si>
  <si>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</si>
  <si>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</si>
  <si>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</si>
  <si>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</si>
  <si>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</si>
  <si>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</si>
  <si>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</si>
  <si>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</si>
  <si>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</si>
  <si>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</si>
  <si>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</si>
  <si>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</si>
  <si>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</si>
  <si>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</si>
  <si>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</si>
  <si>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</si>
  <si>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</si>
  <si>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</si>
  <si>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</si>
  <si>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</si>
  <si>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</si>
  <si>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</si>
  <si>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</si>
  <si>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</si>
  <si>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</si>
  <si>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</si>
  <si>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</si>
  <si>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</si>
  <si>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</si>
  <si>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</si>
  <si>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</si>
  <si>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</si>
  <si>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</si>
  <si>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</si>
  <si>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</si>
  <si>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</si>
  <si>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</si>
  <si>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</si>
  <si>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</si>
  <si>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</si>
  <si>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</si>
  <si>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</si>
  <si>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</si>
  <si>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</si>
  <si>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</si>
  <si>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</si>
  <si>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</si>
  <si>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</si>
  <si>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</si>
  <si>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</si>
  <si>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</si>
  <si>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</si>
  <si>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</si>
  <si>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</si>
  <si>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</si>
  <si>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</si>
  <si>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</si>
  <si>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</si>
  <si>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</si>
  <si>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</si>
  <si>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</si>
  <si>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</si>
  <si>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</si>
  <si>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</si>
  <si>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</si>
  <si>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</si>
  <si>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</si>
  <si>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</si>
  <si>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</si>
  <si>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</si>
  <si>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</si>
  <si>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</si>
  <si>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</si>
  <si>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</si>
  <si>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</si>
  <si>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</si>
  <si>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</si>
  <si>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</si>
  <si>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</si>
  <si>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</si>
  <si>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</si>
  <si>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</si>
  <si>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</si>
  <si>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</si>
  <si>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</si>
  <si>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</si>
  <si>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</si>
  <si>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</si>
  <si>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</si>
  <si>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</si>
  <si>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</si>
  <si>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</si>
  <si>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</si>
  <si>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</si>
  <si>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</si>
  <si>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</si>
  <si>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</si>
  <si>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</si>
  <si>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</si>
  <si>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</si>
  <si>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</si>
  <si>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</si>
  <si>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</si>
  <si>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</si>
  <si>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</si>
  <si>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</si>
  <si>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</si>
  <si>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</si>
  <si>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</si>
  <si>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</si>
  <si>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</si>
  <si>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</si>
  <si>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</si>
  <si>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</si>
  <si>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</si>
  <si>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</si>
  <si>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</si>
  <si>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</si>
  <si>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</si>
  <si>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</si>
  <si>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</si>
  <si>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</si>
  <si>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</si>
  <si>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</si>
  <si>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</si>
  <si>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</si>
  <si>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</si>
  <si>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</si>
  <si>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</si>
  <si>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</si>
  <si>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</si>
  <si>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</si>
  <si>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</si>
  <si>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</si>
  <si>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</si>
  <si>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</si>
  <si>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</si>
  <si>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</si>
  <si>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</si>
  <si>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</si>
  <si>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</si>
  <si>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</si>
  <si>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</si>
  <si>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</si>
  <si>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</si>
  <si>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</si>
  <si>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</si>
  <si>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</si>
  <si>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</si>
  <si>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</si>
  <si>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</si>
  <si>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</si>
  <si>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</si>
  <si>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</si>
  <si>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</si>
  <si>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</si>
  <si>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</si>
  <si>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</si>
  <si>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</si>
  <si>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</si>
  <si>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</si>
  <si>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</si>
  <si>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</si>
  <si>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</si>
  <si>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</si>
  <si>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</si>
  <si>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</si>
  <si>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</si>
  <si>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</si>
  <si>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</si>
  <si>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</si>
  <si>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</si>
  <si>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</si>
  <si>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</si>
  <si>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</si>
  <si>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</si>
  <si>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</si>
  <si>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</si>
  <si>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</si>
  <si>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</si>
  <si>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</si>
  <si>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</si>
  <si>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</si>
  <si>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</si>
  <si>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</si>
  <si>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</si>
  <si>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</si>
  <si>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</si>
  <si>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</si>
  <si>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</si>
  <si>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</si>
  <si>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</si>
  <si>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</si>
  <si>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</si>
  <si>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</si>
  <si>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</si>
  <si>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</si>
  <si>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</si>
  <si>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</si>
  <si>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</si>
  <si>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</si>
  <si>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</si>
  <si>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</si>
  <si>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</si>
  <si>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</si>
  <si>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</si>
  <si>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</si>
  <si>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</si>
  <si>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</si>
  <si>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</si>
  <si>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</si>
  <si>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</si>
  <si>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</si>
  <si>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</si>
  <si>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</si>
  <si>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</si>
  <si>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</si>
  <si>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</si>
  <si>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</si>
  <si>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</si>
  <si>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</si>
  <si>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</si>
  <si>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</si>
  <si>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</si>
  <si>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</si>
  <si>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</si>
  <si>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</si>
  <si>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</si>
  <si>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</si>
  <si>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</si>
  <si>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</si>
  <si>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</si>
  <si>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</si>
  <si>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</si>
  <si>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</si>
  <si>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</si>
  <si>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</si>
  <si>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</si>
  <si>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</si>
  <si>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</si>
  <si>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</si>
  <si>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</si>
  <si>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</si>
  <si>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</si>
  <si>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</si>
  <si>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</si>
  <si>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</si>
  <si>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</si>
  <si>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</si>
  <si>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</si>
  <si>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</si>
  <si>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</si>
  <si>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</si>
  <si>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</si>
  <si>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</si>
  <si>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</si>
  <si>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</si>
  <si>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</si>
  <si>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</si>
  <si>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</si>
  <si>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</si>
  <si>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</si>
  <si>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</si>
  <si>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</si>
  <si>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</si>
  <si>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</si>
  <si>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</si>
  <si>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</si>
  <si>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</si>
  <si>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</si>
  <si>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</si>
  <si>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</si>
  <si>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</si>
  <si>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</si>
  <si>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</si>
  <si>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</si>
  <si>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</si>
  <si>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</si>
  <si>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</si>
  <si>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</si>
  <si>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</si>
  <si>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</si>
  <si>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</si>
  <si>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</si>
  <si>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</si>
  <si>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</si>
  <si>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</si>
  <si>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</si>
  <si>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</si>
  <si>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</si>
  <si>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</si>
  <si>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</si>
  <si>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</si>
  <si>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</si>
  <si>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</si>
  <si>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</si>
  <si>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</si>
  <si>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</si>
  <si>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</si>
  <si>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</si>
  <si>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</si>
  <si>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</si>
  <si>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</si>
  <si>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</si>
  <si>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</si>
  <si>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</si>
  <si>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</si>
  <si>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</si>
  <si>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</si>
  <si>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</si>
  <si>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</si>
  <si>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</si>
  <si>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</si>
  <si>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</si>
  <si>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</si>
  <si>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</si>
  <si>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</si>
  <si>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</si>
  <si>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</si>
  <si>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</si>
  <si>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</si>
  <si>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</si>
  <si>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</si>
  <si>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</si>
  <si>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</si>
  <si>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</si>
  <si>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</si>
  <si>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</si>
  <si>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</si>
  <si>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</si>
  <si>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</si>
  <si>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</si>
  <si>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</si>
  <si>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</si>
  <si>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</si>
  <si>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</si>
  <si>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</si>
  <si>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</si>
  <si>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</si>
  <si>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</si>
  <si>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</si>
  <si>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</si>
  <si>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</si>
  <si>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</si>
  <si>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</si>
  <si>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</si>
  <si>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</si>
  <si>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</si>
  <si>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</si>
  <si>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</si>
  <si>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</si>
  <si>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</si>
  <si>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</si>
  <si>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</si>
  <si>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</si>
  <si>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</si>
  <si>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</si>
  <si>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</si>
  <si>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</si>
  <si>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</si>
  <si>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</si>
  <si>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</si>
  <si>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</si>
  <si>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</si>
  <si>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</si>
  <si>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</si>
  <si>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</si>
  <si>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</si>
  <si>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</si>
  <si>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</si>
  <si>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</si>
  <si>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</si>
  <si>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</si>
  <si>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</si>
  <si>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</si>
  <si>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</si>
  <si>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</si>
  <si>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</si>
  <si>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</si>
  <si>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</si>
  <si>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</si>
  <si>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</si>
  <si>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</si>
  <si>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</si>
  <si>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</si>
  <si>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</si>
  <si>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</si>
  <si>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</si>
  <si>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</si>
  <si>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</si>
  <si>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</si>
  <si>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</si>
  <si>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</si>
  <si>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</si>
  <si>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</si>
  <si>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</si>
  <si>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</si>
  <si>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</si>
  <si>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</si>
  <si>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</si>
  <si>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</si>
  <si>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</si>
  <si>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</si>
  <si>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</si>
  <si>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</si>
  <si>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</si>
  <si>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</si>
  <si>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</si>
  <si>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</si>
  <si>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</si>
  <si>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</si>
  <si>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</si>
  <si>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</si>
  <si>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</si>
  <si>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</si>
  <si>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</si>
  <si>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</si>
  <si>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</si>
  <si>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</si>
  <si>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</si>
  <si>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</si>
  <si>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</si>
  <si>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</si>
  <si>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</si>
  <si>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</si>
  <si>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</si>
  <si>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</si>
  <si>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</si>
  <si>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</si>
  <si>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</si>
  <si>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</si>
  <si>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</si>
  <si>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</si>
  <si>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</si>
  <si>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</si>
  <si>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</si>
  <si>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</si>
  <si>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</si>
  <si>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</si>
  <si>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</si>
  <si>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</si>
  <si>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</si>
  <si>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</si>
  <si>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</si>
  <si>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</si>
  <si>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</si>
  <si>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</si>
  <si>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</si>
  <si>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</si>
  <si>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</si>
  <si>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</si>
  <si>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</si>
  <si>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</si>
  <si>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</si>
  <si>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</si>
  <si>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</si>
  <si>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</si>
  <si>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</si>
  <si>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</si>
  <si>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</si>
  <si>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</si>
  <si>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</si>
  <si>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</si>
  <si>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</si>
  <si>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</si>
  <si>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</si>
  <si>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</si>
  <si>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</si>
  <si>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</si>
  <si>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</si>
  <si>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</si>
  <si>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</si>
  <si>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</si>
  <si>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</si>
  <si>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</si>
  <si>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</si>
  <si>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</si>
  <si>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</si>
  <si>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</si>
  <si>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</si>
  <si>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</si>
  <si>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</si>
  <si>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</si>
  <si>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</si>
  <si>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</si>
  <si>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</si>
  <si>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</si>
  <si>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</si>
  <si>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</si>
  <si>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</si>
  <si>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</si>
  <si>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</si>
  <si>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</si>
  <si>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</si>
  <si>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</si>
  <si>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</si>
  <si>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</si>
  <si>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</si>
  <si>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</si>
  <si>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</si>
  <si>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</si>
  <si>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</si>
  <si>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</si>
  <si>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</si>
  <si>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</si>
  <si>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</si>
  <si>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</si>
  <si>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</si>
  <si>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</si>
  <si>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</si>
  <si>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</si>
  <si>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</si>
  <si>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</si>
  <si>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</si>
  <si>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</si>
  <si>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</si>
  <si>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</si>
  <si>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</si>
  <si>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</si>
  <si>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</si>
  <si>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</si>
  <si>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</si>
  <si>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</si>
  <si>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</si>
  <si>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</si>
  <si>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</si>
  <si>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</si>
  <si>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</si>
  <si>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</si>
  <si>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</si>
  <si>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</si>
  <si>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</si>
  <si>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</si>
  <si>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</si>
  <si>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</si>
  <si>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</si>
  <si>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</si>
  <si>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</si>
  <si>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</si>
  <si>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</si>
  <si>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</si>
  <si>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</si>
  <si>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</si>
  <si>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</si>
  <si>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</si>
  <si>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</si>
  <si>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</si>
  <si>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</si>
  <si>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</si>
  <si>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</si>
  <si>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</si>
  <si>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</si>
  <si>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</si>
  <si>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</si>
  <si>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</si>
  <si>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</si>
  <si>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</si>
  <si>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</si>
  <si>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</si>
  <si>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</si>
  <si>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</si>
  <si>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</si>
  <si>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</si>
  <si>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</si>
  <si>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</si>
  <si>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</si>
  <si>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</si>
  <si>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</si>
  <si>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</si>
  <si>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</si>
  <si>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</si>
  <si>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</si>
  <si>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</si>
  <si>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</si>
  <si>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</si>
  <si>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</si>
  <si>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</si>
  <si>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</si>
  <si>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</si>
  <si>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</si>
  <si>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</si>
  <si>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</si>
  <si>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</si>
  <si>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</si>
  <si>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</si>
  <si>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</si>
  <si>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</si>
  <si>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</si>
  <si>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</si>
  <si>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</si>
  <si>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</si>
  <si>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</si>
  <si>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</si>
  <si>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</si>
  <si>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</si>
  <si>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</si>
  <si>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</si>
  <si>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</si>
  <si>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</si>
  <si>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</si>
  <si>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</si>
  <si>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</si>
  <si>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</si>
  <si>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</si>
  <si>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</si>
  <si>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</si>
  <si>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</si>
  <si>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</si>
  <si>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</si>
  <si>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</si>
  <si>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</si>
  <si>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</si>
  <si>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</si>
  <si>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</si>
  <si>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</si>
  <si>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</si>
  <si>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</si>
  <si>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</si>
  <si>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</si>
  <si>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</si>
  <si>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</si>
  <si>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</si>
  <si>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</si>
  <si>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</si>
  <si>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</si>
  <si>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</si>
  <si>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</si>
  <si>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</si>
  <si>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</si>
  <si>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</si>
  <si>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</si>
  <si>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</si>
  <si>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</si>
  <si>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</si>
  <si>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</si>
  <si>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</si>
  <si>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</si>
  <si>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</si>
  <si>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</si>
  <si>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</si>
  <si>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</si>
  <si>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</si>
  <si>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</si>
  <si>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</si>
  <si>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</si>
  <si>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</si>
  <si>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</si>
  <si>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</si>
  <si>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</si>
  <si>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</si>
  <si>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</si>
  <si>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</si>
  <si>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</si>
  <si>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</si>
  <si>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</si>
  <si>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</si>
  <si>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</si>
  <si>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</si>
  <si>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</si>
  <si>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</si>
  <si>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</si>
  <si>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</si>
  <si>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</si>
  <si>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</si>
  <si>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</si>
  <si>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</si>
  <si>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</si>
  <si>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</si>
  <si>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</si>
  <si>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</si>
  <si>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</si>
  <si>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</si>
  <si>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</si>
  <si>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</si>
  <si>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</si>
  <si>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</si>
  <si>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</si>
  <si>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</si>
  <si>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</si>
  <si>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</si>
  <si>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</si>
  <si>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</si>
  <si>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</si>
  <si>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</si>
  <si>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</si>
  <si>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</si>
  <si>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</si>
  <si>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</si>
  <si>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</si>
  <si>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</si>
  <si>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</si>
  <si>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</si>
  <si>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</si>
  <si>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</si>
  <si>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</si>
  <si>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</si>
  <si>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</si>
  <si>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</si>
  <si>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</si>
  <si>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</si>
  <si>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</si>
  <si>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</si>
  <si>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</si>
  <si>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</si>
  <si>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</si>
  <si>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</si>
  <si>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</si>
  <si>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</si>
  <si>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</si>
  <si>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</si>
  <si>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</si>
  <si>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</si>
  <si>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</si>
  <si>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</si>
  <si>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</si>
  <si>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</si>
  <si>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</si>
  <si>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</si>
  <si>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</si>
  <si>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</si>
  <si>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</si>
  <si>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</si>
  <si>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</si>
  <si>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</si>
  <si>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</si>
  <si>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</si>
  <si>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</si>
  <si>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</si>
  <si>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</si>
  <si>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</si>
  <si>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</si>
  <si>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</si>
  <si>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</si>
  <si>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</si>
  <si>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</si>
  <si>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</si>
  <si>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</si>
  <si>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</si>
  <si>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</si>
  <si>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</si>
  <si>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</si>
  <si>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</si>
  <si>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</si>
  <si>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</si>
  <si>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</si>
  <si>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</si>
  <si>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</si>
  <si>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</si>
  <si>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</si>
  <si>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</si>
  <si>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</si>
  <si>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</si>
  <si>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</si>
  <si>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</si>
  <si>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</si>
  <si>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</si>
  <si>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</si>
  <si>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</si>
  <si>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</si>
  <si>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</si>
  <si>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</si>
  <si>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</si>
  <si>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</si>
  <si>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</si>
  <si>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</si>
  <si>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</si>
  <si>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</si>
  <si>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</si>
  <si>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</si>
  <si>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</si>
  <si>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</si>
  <si>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</si>
  <si>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</si>
  <si>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</si>
  <si>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</si>
  <si>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</si>
  <si>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</si>
  <si>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</si>
  <si>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</si>
  <si>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</si>
  <si>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</si>
  <si>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</si>
  <si>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</si>
  <si>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</si>
  <si>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</si>
  <si>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</si>
  <si>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</si>
  <si>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</si>
  <si>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</si>
  <si>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</si>
  <si>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</si>
  <si>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</si>
  <si>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</si>
  <si>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</si>
  <si>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</si>
  <si>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</si>
  <si>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</si>
  <si>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</si>
  <si>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</si>
  <si>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</si>
  <si>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</si>
  <si>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</si>
  <si>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</si>
  <si>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</si>
  <si>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</si>
  <si>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</si>
  <si>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</si>
  <si>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</si>
  <si>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</si>
  <si>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</si>
  <si>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</si>
  <si>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</si>
  <si>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</si>
  <si>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</si>
  <si>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</si>
  <si>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</si>
  <si>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</si>
  <si>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</si>
  <si>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</si>
  <si>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</si>
  <si>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</si>
  <si>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</si>
  <si>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</si>
  <si>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</si>
  <si>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</si>
  <si>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</si>
  <si>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</si>
  <si>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</si>
  <si>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</si>
  <si>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</si>
  <si>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</si>
  <si>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</si>
  <si>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</si>
  <si>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</si>
  <si>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</si>
  <si>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</si>
  <si>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</si>
  <si>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</si>
  <si>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</si>
  <si>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</si>
  <si>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</si>
  <si>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</si>
  <si>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</si>
  <si>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</si>
  <si>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</si>
  <si>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</si>
  <si>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</si>
  <si>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</si>
  <si>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</si>
  <si>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</si>
  <si>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</si>
  <si>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</si>
  <si>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</si>
  <si>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</si>
  <si>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</si>
  <si>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</si>
  <si>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</si>
  <si>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</si>
  <si>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</si>
  <si>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</si>
  <si>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</si>
  <si>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</si>
  <si>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</si>
  <si>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</si>
  <si>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</si>
  <si>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</si>
  <si>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</si>
  <si>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</si>
  <si>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</si>
  <si>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</si>
  <si>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</si>
  <si>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</si>
  <si>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</si>
  <si>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</si>
  <si>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</si>
  <si>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</si>
  <si>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</si>
  <si>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</si>
  <si>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</si>
  <si>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</si>
  <si>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</si>
  <si>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</si>
  <si>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</si>
  <si>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</si>
  <si>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</si>
  <si>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</si>
  <si>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</si>
  <si>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</si>
  <si>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</si>
  <si>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</si>
  <si>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</si>
  <si>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</si>
  <si>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</si>
  <si>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</si>
  <si>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</si>
  <si>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</si>
  <si>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</si>
  <si>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</si>
  <si>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</si>
  <si>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</si>
  <si>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</si>
  <si>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</si>
  <si>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</si>
  <si>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</si>
  <si>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</si>
  <si>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</si>
  <si>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</si>
  <si>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</si>
  <si>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</si>
  <si>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</si>
  <si>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</si>
  <si>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</si>
  <si>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</si>
  <si>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</si>
  <si>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</si>
  <si>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</si>
  <si>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</si>
  <si>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</si>
  <si>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</si>
  <si>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</si>
  <si>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</si>
  <si>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</si>
  <si>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</si>
  <si>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</si>
  <si>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</si>
  <si>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</si>
  <si>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</si>
  <si>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</si>
  <si>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</si>
  <si>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</si>
  <si>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</si>
  <si>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</si>
  <si>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</si>
  <si>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</si>
  <si>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</si>
  <si>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</si>
  <si>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</si>
  <si>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</si>
  <si>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</si>
  <si>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</si>
  <si>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</si>
  <si>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</si>
  <si>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</si>
  <si>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</si>
  <si>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</si>
  <si>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</si>
  <si>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</si>
  <si>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</si>
  <si>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</si>
  <si>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</si>
  <si>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</si>
  <si>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</si>
  <si>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</si>
  <si>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</si>
  <si>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</si>
  <si>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</si>
  <si>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</si>
  <si>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</si>
  <si>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</si>
  <si>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</si>
  <si>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</si>
  <si>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</si>
  <si>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</si>
  <si>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</si>
  <si>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</si>
  <si>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</si>
  <si>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</si>
  <si>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</si>
  <si>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</si>
  <si>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</si>
  <si>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</si>
  <si>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</si>
  <si>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</si>
  <si>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</si>
  <si>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</si>
  <si>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</si>
  <si>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</si>
  <si>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</si>
  <si>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</si>
  <si>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</si>
  <si>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</si>
  <si>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</si>
  <si>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</si>
  <si>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</si>
  <si>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</si>
  <si>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</si>
  <si>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</si>
  <si>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</si>
  <si>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</si>
  <si>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</si>
  <si>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</si>
  <si>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</si>
  <si>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</si>
  <si>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</si>
  <si>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</si>
  <si>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</si>
  <si>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</si>
  <si>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</si>
  <si>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</si>
  <si>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</si>
  <si>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</si>
  <si>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</si>
  <si>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</si>
  <si>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</si>
  <si>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</si>
  <si>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</si>
  <si>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</si>
  <si>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</si>
  <si>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</si>
  <si>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</si>
  <si>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</si>
  <si>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</si>
  <si>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</si>
  <si>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</si>
  <si>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</si>
  <si>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</si>
  <si>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</si>
  <si>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</si>
  <si>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</si>
  <si>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</si>
  <si>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</si>
  <si>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</si>
  <si>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</si>
  <si>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</si>
  <si>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</si>
  <si>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</si>
  <si>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</si>
  <si>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</si>
  <si>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</si>
  <si>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</si>
  <si>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</si>
  <si>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</si>
  <si>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</si>
  <si>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</si>
  <si>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</si>
  <si>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</si>
  <si>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</si>
  <si>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</si>
  <si>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</si>
  <si>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</si>
  <si>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</si>
  <si>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</si>
  <si>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</si>
  <si>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</si>
  <si>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</si>
  <si>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</si>
  <si>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</si>
  <si>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</si>
  <si>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</si>
  <si>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</si>
  <si>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</si>
  <si>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</si>
  <si>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</si>
  <si>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</si>
  <si>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</si>
  <si>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</si>
  <si>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</si>
  <si>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</si>
  <si>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</si>
  <si>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</si>
  <si>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</si>
  <si>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</si>
  <si>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</si>
  <si>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</si>
  <si>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</si>
  <si>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</si>
  <si>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</si>
  <si>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</si>
  <si>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</si>
  <si>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</si>
  <si>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</si>
  <si>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</si>
  <si>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</si>
  <si>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</si>
  <si>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</si>
  <si>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</si>
  <si>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</si>
  <si>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</si>
  <si>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</si>
  <si>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</si>
  <si>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</si>
  <si>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</si>
  <si>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</si>
  <si>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</si>
  <si>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</si>
  <si>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</si>
  <si>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</si>
  <si>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</si>
  <si>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</si>
  <si>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</si>
  <si>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</si>
  <si>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</si>
  <si>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</si>
  <si>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</si>
  <si>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</si>
  <si>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</si>
  <si>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</si>
  <si>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</si>
  <si>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</si>
  <si>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</si>
  <si>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</si>
  <si>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</si>
  <si>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</si>
  <si>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</si>
  <si>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</si>
  <si>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</si>
  <si>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</si>
  <si>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</si>
  <si>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</si>
  <si>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</si>
  <si>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</si>
  <si>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</si>
  <si>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</si>
  <si>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</si>
  <si>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</si>
  <si>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</si>
  <si>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</si>
  <si>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</si>
  <si>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</si>
  <si>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</si>
  <si>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</si>
  <si>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</si>
  <si>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</si>
  <si>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</si>
  <si>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</si>
  <si>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</si>
  <si>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</si>
  <si>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</si>
  <si>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</si>
  <si>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</si>
  <si>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</si>
  <si>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</si>
  <si>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</si>
  <si>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</si>
  <si>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</si>
  <si>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</si>
  <si>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</si>
  <si>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</si>
  <si>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</si>
  <si>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</si>
  <si>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</si>
  <si>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</si>
  <si>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</si>
  <si>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</si>
  <si>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</si>
  <si>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</si>
  <si>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</si>
  <si>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</si>
  <si>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</si>
  <si>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</si>
  <si>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</si>
  <si>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</si>
  <si>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</si>
  <si>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</si>
  <si>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</si>
  <si>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</si>
  <si>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</si>
  <si>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</si>
  <si>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</si>
  <si>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</si>
  <si>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</si>
  <si>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</si>
  <si>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</si>
  <si>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</si>
  <si>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</si>
  <si>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</si>
  <si>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</si>
  <si>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</si>
  <si>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</si>
  <si>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</si>
  <si>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</si>
  <si>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</si>
  <si>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</si>
  <si>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</si>
  <si>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</si>
  <si>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</si>
  <si>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</si>
  <si>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</si>
  <si>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</si>
  <si>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</si>
  <si>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</si>
  <si>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</si>
  <si>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</si>
  <si>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</si>
  <si>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</si>
  <si>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</si>
  <si>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</si>
  <si>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</si>
  <si>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</si>
  <si>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</si>
  <si>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</si>
  <si>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</si>
  <si>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</si>
  <si>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</si>
  <si>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</si>
  <si>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</si>
  <si>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</si>
  <si>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</si>
  <si>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</si>
  <si>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</si>
  <si>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</si>
  <si>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</si>
  <si>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</si>
  <si>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</si>
  <si>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</si>
  <si>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</si>
  <si>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</si>
  <si>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</si>
  <si>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</si>
  <si>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</si>
  <si>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</si>
  <si>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</si>
  <si>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</si>
  <si>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</si>
  <si>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</si>
  <si>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</si>
  <si>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</si>
  <si>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</si>
  <si>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</si>
  <si>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</si>
  <si>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</si>
  <si>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</si>
  <si>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</si>
  <si>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</si>
  <si>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</si>
  <si>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</si>
  <si>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</si>
  <si>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</si>
  <si>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</si>
  <si>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</si>
  <si>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</si>
  <si>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</si>
  <si>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</si>
  <si>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</si>
  <si>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</si>
  <si>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</si>
  <si>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</si>
  <si>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</si>
  <si>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</si>
  <si>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</si>
  <si>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</si>
  <si>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</si>
  <si>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</si>
  <si>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</si>
  <si>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</si>
  <si>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</si>
  <si>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</si>
  <si>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</si>
  <si>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</si>
  <si>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</si>
  <si>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</si>
  <si>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</si>
  <si>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</si>
  <si>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</si>
  <si>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</si>
  <si>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</si>
  <si>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</si>
  <si>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</si>
  <si>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</si>
  <si>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</si>
  <si>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</si>
  <si>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</si>
  <si>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</si>
  <si>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</si>
  <si>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</si>
  <si>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</si>
  <si>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</si>
  <si>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</si>
  <si>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</si>
  <si>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</si>
  <si>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</si>
  <si>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</si>
  <si>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</si>
  <si>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</si>
  <si>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</si>
  <si>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</si>
  <si>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</si>
  <si>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</si>
  <si>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</si>
  <si>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</si>
  <si>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</si>
  <si>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</si>
  <si>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</si>
  <si>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</si>
  <si>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</si>
  <si>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</si>
  <si>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</si>
  <si>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</si>
  <si>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</si>
  <si>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</si>
  <si>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</si>
  <si>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</si>
  <si>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</si>
  <si>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</si>
  <si>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</si>
  <si>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</si>
  <si>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</si>
  <si>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</si>
  <si>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</si>
  <si>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</si>
  <si>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</si>
  <si>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</si>
  <si>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</si>
  <si>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</si>
  <si>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</si>
  <si>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</si>
  <si>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</si>
  <si>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</si>
  <si>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</si>
  <si>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</si>
  <si>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</si>
  <si>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</si>
  <si>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</si>
  <si>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</si>
  <si>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</si>
  <si>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</si>
  <si>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</si>
  <si>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</si>
  <si>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</si>
  <si>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</si>
  <si>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</si>
  <si>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</si>
  <si>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</si>
  <si>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</si>
  <si>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</si>
  <si>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</si>
  <si>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</si>
  <si>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</si>
  <si>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</si>
  <si>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</si>
  <si>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</si>
  <si>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</si>
  <si>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</si>
  <si>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</si>
  <si>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</si>
  <si>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</si>
  <si>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</si>
  <si>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</si>
  <si>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</si>
  <si>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</si>
  <si>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</si>
  <si>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</si>
  <si>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</si>
  <si>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</si>
  <si>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</si>
  <si>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</si>
  <si>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</si>
  <si>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</si>
  <si>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</si>
  <si>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</si>
  <si>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</si>
  <si>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</si>
  <si>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</si>
  <si>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</si>
  <si>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</si>
  <si>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</si>
  <si>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</si>
  <si>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</si>
  <si>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</si>
  <si>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</si>
  <si>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</si>
  <si>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</si>
  <si>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</si>
  <si>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</si>
  <si>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</si>
  <si>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</si>
  <si>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</si>
  <si>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</si>
  <si>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</si>
  <si>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</si>
  <si>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</si>
  <si>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</si>
  <si>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</si>
  <si>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</si>
  <si>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</si>
  <si>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</si>
  <si>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</si>
  <si>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</si>
  <si>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</si>
  <si>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</si>
  <si>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</si>
  <si>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</si>
  <si>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</si>
  <si>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</si>
  <si>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</si>
  <si>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</si>
  <si>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</si>
  <si>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</si>
  <si>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</si>
  <si>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</si>
  <si>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</si>
  <si>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</si>
  <si>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</si>
  <si>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</si>
  <si>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</si>
  <si>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</si>
  <si>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</si>
  <si>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</si>
  <si>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</si>
  <si>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</si>
  <si>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</si>
  <si>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</si>
  <si>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</si>
  <si>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</si>
  <si>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</si>
  <si>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</si>
  <si>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</si>
  <si>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</si>
  <si>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</si>
  <si>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</si>
  <si>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</si>
  <si>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</si>
  <si>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</si>
  <si>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</si>
  <si>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</si>
  <si>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</si>
  <si>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</si>
  <si>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</si>
  <si>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</si>
  <si>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</si>
  <si>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</si>
  <si>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</si>
  <si>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</si>
  <si>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</si>
  <si>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</si>
  <si>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</si>
  <si>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</si>
  <si>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</si>
  <si>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</si>
  <si>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</si>
  <si>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</si>
  <si>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</si>
  <si>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</si>
  <si>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</si>
  <si>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</si>
  <si>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</si>
  <si>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</si>
  <si>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</si>
  <si>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</si>
  <si>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</si>
  <si>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</si>
  <si>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</si>
  <si>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</si>
  <si>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</si>
  <si>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</si>
  <si>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</si>
  <si>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</si>
  <si>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</si>
  <si>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</si>
  <si>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</si>
  <si>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</si>
  <si>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</si>
  <si>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</si>
  <si>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</si>
  <si>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</si>
  <si>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</si>
  <si>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</si>
  <si>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</si>
  <si>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</si>
  <si>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</si>
  <si>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</si>
  <si>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</si>
  <si>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</si>
  <si>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</si>
  <si>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</si>
  <si>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</si>
  <si>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</si>
  <si>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</si>
  <si>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</si>
  <si>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</si>
  <si>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</si>
  <si>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</si>
  <si>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</si>
  <si>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</si>
  <si>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</si>
  <si>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</si>
  <si>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</si>
  <si>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</si>
  <si>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</si>
  <si>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</si>
  <si>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</si>
  <si>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</si>
  <si>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</si>
  <si>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</si>
  <si>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</si>
  <si>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</si>
  <si>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</si>
  <si>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</si>
  <si>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</si>
  <si>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</si>
  <si>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</si>
  <si>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</si>
  <si>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</si>
  <si>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</si>
  <si>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</si>
  <si>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</si>
  <si>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</si>
  <si>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</si>
  <si>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</si>
  <si>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</si>
  <si>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</si>
  <si>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</si>
  <si>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</si>
  <si>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</si>
  <si>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</si>
  <si>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</si>
  <si>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</si>
  <si>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</si>
  <si>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</si>
  <si>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</si>
  <si>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</si>
  <si>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</si>
  <si>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</si>
  <si>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</si>
  <si>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</si>
  <si>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</si>
  <si>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</si>
  <si>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</si>
  <si>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</si>
  <si>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</si>
  <si>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</si>
  <si>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</si>
  <si>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</si>
  <si>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</si>
  <si>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</si>
  <si>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</si>
  <si>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</si>
  <si>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</si>
  <si>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</si>
  <si>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</si>
  <si>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</si>
  <si>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</si>
  <si>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</si>
  <si>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</si>
  <si>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</si>
  <si>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</si>
  <si>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</si>
  <si>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</si>
  <si>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</si>
  <si>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</si>
  <si>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</si>
  <si>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</si>
  <si>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</si>
  <si>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</si>
  <si>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</si>
  <si>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</si>
  <si>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</si>
  <si>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</si>
  <si>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</si>
  <si>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</si>
  <si>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</si>
  <si>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</si>
  <si>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</si>
  <si>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</si>
  <si>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</si>
  <si>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</si>
  <si>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</si>
  <si>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</si>
  <si>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</si>
  <si>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</si>
  <si>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</si>
  <si>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</si>
  <si>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</si>
  <si>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</si>
  <si>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</si>
  <si>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</si>
  <si>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</si>
  <si>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</si>
  <si>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</si>
  <si>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</si>
  <si>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</si>
  <si>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</si>
  <si>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</si>
  <si>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</si>
  <si>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</si>
  <si>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</si>
  <si>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</si>
  <si>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</si>
  <si>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</si>
  <si>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</si>
  <si>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</si>
  <si>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</si>
  <si>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</si>
  <si>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</si>
  <si>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</si>
  <si>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</si>
  <si>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</si>
  <si>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</si>
  <si>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</si>
  <si>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</si>
  <si>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</si>
  <si>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</si>
  <si>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</si>
  <si>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</si>
  <si>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</si>
  <si>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</si>
  <si>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</si>
  <si>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</si>
  <si>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</si>
  <si>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</si>
  <si>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</si>
  <si>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</si>
  <si>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</si>
  <si>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</si>
  <si>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</si>
  <si>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</si>
  <si>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</si>
  <si>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</si>
  <si>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</si>
  <si>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</si>
  <si>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</si>
  <si>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</si>
  <si>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</si>
  <si>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</si>
  <si>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</si>
  <si>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</si>
  <si>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</si>
  <si>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</si>
  <si>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</si>
  <si>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</si>
  <si>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</si>
  <si>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</si>
  <si>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</si>
  <si>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</si>
  <si>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</si>
  <si>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</si>
  <si>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</si>
  <si>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</si>
  <si>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</si>
  <si>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</si>
  <si>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</si>
  <si>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</si>
  <si>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</si>
  <si>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</si>
  <si>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</si>
  <si>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</si>
  <si>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</si>
  <si>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</si>
  <si>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</si>
  <si>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</si>
  <si>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</si>
  <si>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</si>
  <si>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</si>
  <si>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</si>
  <si>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</si>
  <si>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</si>
  <si>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</si>
  <si>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</si>
  <si>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</si>
  <si>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</si>
  <si>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</si>
  <si>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</si>
  <si>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</si>
  <si>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</si>
  <si>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</si>
  <si>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</si>
  <si>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</si>
  <si>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</si>
  <si>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</si>
  <si>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</si>
  <si>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</si>
  <si>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</si>
  <si>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</si>
  <si>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</si>
  <si>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</si>
  <si>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</si>
  <si>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</si>
  <si>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</si>
  <si>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</si>
  <si>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</si>
  <si>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</si>
  <si>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</si>
  <si>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</si>
  <si>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</si>
  <si>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</si>
  <si>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</si>
  <si>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</si>
  <si>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</si>
  <si>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</si>
  <si>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</si>
  <si>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</si>
  <si>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</si>
  <si>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</si>
  <si>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</si>
  <si>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</si>
  <si>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</si>
  <si>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</si>
  <si>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</si>
  <si>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</si>
  <si>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</si>
  <si>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</si>
  <si>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</si>
  <si>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</si>
  <si>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</si>
  <si>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</si>
  <si>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</si>
  <si>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</si>
  <si>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</si>
  <si>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</si>
  <si>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</si>
  <si>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</si>
  <si>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</si>
  <si>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</si>
  <si>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</si>
  <si>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</si>
  <si>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</si>
  <si>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</si>
  <si>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</si>
  <si>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</si>
  <si>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</si>
  <si>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</si>
  <si>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</si>
  <si>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</si>
  <si>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</si>
  <si>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</si>
  <si>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</si>
  <si>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</si>
  <si>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</si>
  <si>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</si>
  <si>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</si>
  <si>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</si>
  <si>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</si>
  <si>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</si>
  <si>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</si>
  <si>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</si>
  <si>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</si>
  <si>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</si>
  <si>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</si>
  <si>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</si>
  <si>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</si>
  <si>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</si>
  <si>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</si>
  <si>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</si>
  <si>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</si>
  <si>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</si>
  <si>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</si>
  <si>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</si>
  <si>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</si>
  <si>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</si>
  <si>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</si>
  <si>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</si>
  <si>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</si>
  <si>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</si>
  <si>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</si>
  <si>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</si>
  <si>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</si>
  <si>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</si>
  <si>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</si>
  <si>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</si>
  <si>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</si>
  <si>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</si>
  <si>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</si>
  <si>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</si>
  <si>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</si>
  <si>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</si>
  <si>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</si>
  <si>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</si>
  <si>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</si>
  <si>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</si>
  <si>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</si>
  <si>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</si>
  <si>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</si>
  <si>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</si>
  <si>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</si>
  <si>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</si>
  <si>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</si>
  <si>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</si>
  <si>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</si>
  <si>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</si>
  <si>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</si>
  <si>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</si>
  <si>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</si>
  <si>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</si>
  <si>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</si>
  <si>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</si>
  <si>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</si>
  <si>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</si>
  <si>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</si>
  <si>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</si>
  <si>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</si>
  <si>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</si>
  <si>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</si>
  <si>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</si>
  <si>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</si>
  <si>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</si>
  <si>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</si>
  <si>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</si>
  <si>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</si>
  <si>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</si>
  <si>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</si>
  <si>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</si>
  <si>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</si>
  <si>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</si>
  <si>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</si>
  <si>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</si>
  <si>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</si>
  <si>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</si>
  <si>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</si>
  <si>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</si>
  <si>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</si>
  <si>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</si>
  <si>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</si>
  <si>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</si>
  <si>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</si>
  <si>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</si>
  <si>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</si>
  <si>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</si>
  <si>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</si>
  <si>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</si>
  <si>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</si>
  <si>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</si>
  <si>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</si>
  <si>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</si>
  <si>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</si>
  <si>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</si>
  <si>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</si>
  <si>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</si>
  <si>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</si>
  <si>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</si>
  <si>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</si>
  <si>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</si>
  <si>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</si>
  <si>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</si>
  <si>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</si>
  <si>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</si>
  <si>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</si>
  <si>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</si>
  <si>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</si>
  <si>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</si>
  <si>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</si>
  <si>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</si>
  <si>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</si>
  <si>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</si>
  <si>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</si>
  <si>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</si>
  <si>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</si>
  <si>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</si>
  <si>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</si>
  <si>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</si>
  <si>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</si>
  <si>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</si>
  <si>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</si>
  <si>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</si>
  <si>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</si>
  <si>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</si>
  <si>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</si>
  <si>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</si>
  <si>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</si>
  <si>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</si>
  <si>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</si>
  <si>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</si>
  <si>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</si>
  <si>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</si>
  <si>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</si>
  <si>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</si>
  <si>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</si>
  <si>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</si>
  <si>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</si>
  <si>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</si>
  <si>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</si>
  <si>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</si>
  <si>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</si>
  <si>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</si>
  <si>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</si>
  <si>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</si>
  <si>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</si>
  <si>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</si>
  <si>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</si>
  <si>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</si>
  <si>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</si>
  <si>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</si>
  <si>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</si>
  <si>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</si>
  <si>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</si>
  <si>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</si>
  <si>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</si>
  <si>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</si>
  <si>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</si>
  <si>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</si>
  <si>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</si>
  <si>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</si>
  <si>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</si>
  <si>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</si>
  <si>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</si>
  <si>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</si>
  <si>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</si>
  <si>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</si>
  <si>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</si>
  <si>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</si>
  <si>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</si>
  <si>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</si>
  <si>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</si>
  <si>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</si>
  <si>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</si>
  <si>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</si>
  <si>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</si>
  <si>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</si>
  <si>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</si>
  <si>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</si>
  <si>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</si>
  <si>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</si>
  <si>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</si>
  <si>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</si>
  <si>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</si>
  <si>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</si>
  <si>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</si>
  <si>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</si>
  <si>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</si>
  <si>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</si>
  <si>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</si>
  <si>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</si>
  <si>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</si>
  <si>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</si>
  <si>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</si>
  <si>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</si>
  <si>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</si>
  <si>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</si>
  <si>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</si>
  <si>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</si>
  <si>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</si>
  <si>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</si>
  <si>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</si>
  <si>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</si>
  <si>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</si>
  <si>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</si>
  <si>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</si>
  <si>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</si>
  <si>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</si>
  <si>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</si>
  <si>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</si>
  <si>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</si>
  <si>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</si>
  <si>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</si>
  <si>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</si>
  <si>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</si>
  <si>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</si>
  <si>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</si>
  <si>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</si>
  <si>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</si>
  <si>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</si>
  <si>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</si>
  <si>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</si>
  <si>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</si>
  <si>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</si>
  <si>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</si>
  <si>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</si>
  <si>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</si>
  <si>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</si>
  <si>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</si>
  <si>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</si>
  <si>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</si>
  <si>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</si>
  <si>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</si>
  <si>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</si>
  <si>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</si>
  <si>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</si>
  <si>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</si>
  <si>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</si>
  <si>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</si>
  <si>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</si>
  <si>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</si>
  <si>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</si>
  <si>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</si>
  <si>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</si>
  <si>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</si>
  <si>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</si>
  <si>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</si>
  <si>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</si>
  <si>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</si>
  <si>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</si>
  <si>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</si>
  <si>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</si>
  <si>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</si>
  <si>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</si>
  <si>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</si>
  <si>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</si>
  <si>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</si>
  <si>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</si>
  <si>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</si>
  <si>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</si>
  <si>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</si>
  <si>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</si>
  <si>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</si>
  <si>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</si>
  <si>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</si>
  <si>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</si>
  <si>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</si>
  <si>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</si>
  <si>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</si>
  <si>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</si>
  <si>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</si>
  <si>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</si>
  <si>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</si>
  <si>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</si>
  <si>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</si>
  <si>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</si>
  <si>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</si>
  <si>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</si>
  <si>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</si>
  <si>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</si>
  <si>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</si>
  <si>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</si>
  <si>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</si>
  <si>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</si>
  <si>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</si>
  <si>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</si>
  <si>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</si>
  <si>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</si>
  <si>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</si>
  <si>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</si>
  <si>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</si>
  <si>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</si>
  <si>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</si>
  <si>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</si>
  <si>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</si>
  <si>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</si>
  <si>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</si>
  <si>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</si>
  <si>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</si>
  <si>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</si>
  <si>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</si>
  <si>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</si>
  <si>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</si>
  <si>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</si>
  <si>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</si>
  <si>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</si>
  <si>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</si>
  <si>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</si>
  <si>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</si>
  <si>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</si>
  <si>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</si>
  <si>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</si>
  <si>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</si>
  <si>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</si>
  <si>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</si>
  <si>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</si>
  <si>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</si>
  <si>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</si>
  <si>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</si>
  <si>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</si>
  <si>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</si>
  <si>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</si>
  <si>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</si>
  <si>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</si>
  <si>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</si>
  <si>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</si>
  <si>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</si>
  <si>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</si>
  <si>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</si>
  <si>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</si>
  <si>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</si>
  <si>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</si>
  <si>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</si>
  <si>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</si>
  <si>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</si>
  <si>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</si>
  <si>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</si>
  <si>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</si>
  <si>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</si>
  <si>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</si>
  <si>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</si>
  <si>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</si>
  <si>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</si>
  <si>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</si>
  <si>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</si>
  <si>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</si>
  <si>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</si>
  <si>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</si>
  <si>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</si>
  <si>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</si>
  <si>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</si>
  <si>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</si>
  <si>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</si>
  <si>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</si>
  <si>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</si>
  <si>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</si>
  <si>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</si>
  <si>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</si>
  <si>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</si>
  <si>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</si>
  <si>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</si>
  <si>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</si>
  <si>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</si>
  <si>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</si>
  <si>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</si>
  <si>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</si>
  <si>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</si>
  <si>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</si>
  <si>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</si>
  <si>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</si>
  <si>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</si>
  <si>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</si>
  <si>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</si>
  <si>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</si>
  <si>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</si>
  <si>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</si>
  <si>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</si>
  <si>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</si>
  <si>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</si>
  <si>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</si>
  <si>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</si>
  <si>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</si>
  <si>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</si>
  <si>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</si>
  <si>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</si>
  <si>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</si>
  <si>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</si>
  <si>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</si>
  <si>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</si>
  <si>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</si>
  <si>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</si>
  <si>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</si>
  <si>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</si>
  <si>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</si>
  <si>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</si>
  <si>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</si>
  <si>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</si>
  <si>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</si>
  <si>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</si>
  <si>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</si>
  <si>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</si>
  <si>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</si>
  <si>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</si>
  <si>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</si>
  <si>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</si>
  <si>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</si>
  <si>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</si>
  <si>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</si>
  <si>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</si>
  <si>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</si>
  <si>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</si>
  <si>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</si>
  <si>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</si>
  <si>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</si>
  <si>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</si>
  <si>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</si>
  <si>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</si>
  <si>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</si>
  <si>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</si>
  <si>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</si>
  <si>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</si>
  <si>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</si>
  <si>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</si>
  <si>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</si>
  <si>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</si>
  <si>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</si>
  <si>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</si>
  <si>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</si>
  <si>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</si>
  <si>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</si>
  <si>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</si>
  <si>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</si>
  <si>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</si>
  <si>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</si>
  <si>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</si>
  <si>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</si>
  <si>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</si>
  <si>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</si>
  <si>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</si>
  <si>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</si>
  <si>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</si>
  <si>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</si>
  <si>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</si>
  <si>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</si>
  <si>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</si>
  <si>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</si>
  <si>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</si>
  <si>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</si>
  <si>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</si>
  <si>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</si>
  <si>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</si>
  <si>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</si>
  <si>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</si>
  <si>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</si>
  <si>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</si>
  <si>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</si>
  <si>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</si>
  <si>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</si>
  <si>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</si>
  <si>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</si>
  <si>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</si>
  <si>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</si>
  <si>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</si>
  <si>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</si>
  <si>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</si>
  <si>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</si>
  <si>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</si>
  <si>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</si>
  <si>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</si>
  <si>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</si>
  <si>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</si>
  <si>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</si>
  <si>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</si>
  <si>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</si>
  <si>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</si>
  <si>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</si>
  <si>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</si>
  <si>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</si>
  <si>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</si>
  <si>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</si>
  <si>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</si>
  <si>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</si>
  <si>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</si>
  <si>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</si>
  <si>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</si>
  <si>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</si>
  <si>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</si>
  <si>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</si>
  <si>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</si>
  <si>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</si>
  <si>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</si>
  <si>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</si>
  <si>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</si>
  <si>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</si>
  <si>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</si>
  <si>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</si>
  <si>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</si>
  <si>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</si>
  <si>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</si>
  <si>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</si>
  <si>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</si>
  <si>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</si>
  <si>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</si>
  <si>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</si>
  <si>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</si>
  <si>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</si>
  <si>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</si>
  <si>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</si>
  <si>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</si>
  <si>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</si>
  <si>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</si>
  <si>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</si>
  <si>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</si>
  <si>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</si>
  <si>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</si>
  <si>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</si>
  <si>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</si>
  <si>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</si>
  <si>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</si>
  <si>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</si>
  <si>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</si>
  <si>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</si>
  <si>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</si>
  <si>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</si>
  <si>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</si>
  <si>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</si>
  <si>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</si>
  <si>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</si>
  <si>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</si>
  <si>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</si>
  <si>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</si>
  <si>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</si>
  <si>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</si>
  <si>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</si>
  <si>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</si>
  <si>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</si>
  <si>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</si>
  <si>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</si>
  <si>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</si>
  <si>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</si>
  <si>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</si>
  <si>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</si>
  <si>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</si>
  <si>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</si>
  <si>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</si>
  <si>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</si>
  <si>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</si>
  <si>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</si>
  <si>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</si>
  <si>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</si>
  <si>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</si>
  <si>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</si>
  <si>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</si>
  <si>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</si>
  <si>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</si>
  <si>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</si>
  <si>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</si>
  <si>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</si>
  <si>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</si>
  <si>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</si>
  <si>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</si>
  <si>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</si>
  <si>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</si>
  <si>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</si>
  <si>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</si>
  <si>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</si>
  <si>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</si>
  <si>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</si>
  <si>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</si>
  <si>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</si>
  <si>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</si>
  <si>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</si>
  <si>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</si>
  <si>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</si>
  <si>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</si>
  <si>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</si>
  <si>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</si>
  <si>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</si>
  <si>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</si>
  <si>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</si>
  <si>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</si>
  <si>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</si>
  <si>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</si>
  <si>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</si>
  <si>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</si>
  <si>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</si>
  <si>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</si>
  <si>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</si>
  <si>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</si>
  <si>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</si>
  <si>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</si>
  <si>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</si>
  <si>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</si>
  <si>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</si>
  <si>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</si>
  <si>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</si>
  <si>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</si>
  <si>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</si>
  <si>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</si>
  <si>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</si>
  <si>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</si>
  <si>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</si>
  <si>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</si>
  <si>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</si>
  <si>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</si>
  <si>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</si>
  <si>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</si>
  <si>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</si>
  <si>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</si>
  <si>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</si>
  <si>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</si>
  <si>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</si>
  <si>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</si>
  <si>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</si>
  <si>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</si>
  <si>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</si>
  <si>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</si>
  <si>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</si>
  <si>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</si>
  <si>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</si>
  <si>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</si>
  <si>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</si>
  <si>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</si>
  <si>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</si>
  <si>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</si>
  <si>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</si>
  <si>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</si>
  <si>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</si>
  <si>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</si>
  <si>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</si>
  <si>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</si>
  <si>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</si>
  <si>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</si>
  <si>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</si>
  <si>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</si>
  <si>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</si>
  <si>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</si>
  <si>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</si>
  <si>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</si>
  <si>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</si>
  <si>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</si>
  <si>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</si>
  <si>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</si>
  <si>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</si>
  <si>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</si>
  <si>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</si>
  <si>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</si>
  <si>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</si>
  <si>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</si>
  <si>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</si>
  <si>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</si>
  <si>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</si>
  <si>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</si>
  <si>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</si>
  <si>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</si>
  <si>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</si>
  <si>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</si>
  <si>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</si>
  <si>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</si>
  <si>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</si>
  <si>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</si>
  <si>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</si>
  <si>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</si>
  <si>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</si>
  <si>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</si>
  <si>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</si>
  <si>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</si>
  <si>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</si>
  <si>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</si>
  <si>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</si>
  <si>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</si>
  <si>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</si>
  <si>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</si>
  <si>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</si>
  <si>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</si>
  <si>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</si>
  <si>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</si>
  <si>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</si>
  <si>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</si>
  <si>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</si>
  <si>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</si>
  <si>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</si>
  <si>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</si>
  <si>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</si>
  <si>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</si>
  <si>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</si>
  <si>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</si>
  <si>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</si>
  <si>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</si>
  <si>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</si>
  <si>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</si>
  <si>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</si>
  <si>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</si>
  <si>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</si>
  <si>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</si>
  <si>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</si>
  <si>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</si>
  <si>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</si>
  <si>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</si>
  <si>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</si>
  <si>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</si>
  <si>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</si>
  <si>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</si>
  <si>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</si>
  <si>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</si>
  <si>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</si>
  <si>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</si>
  <si>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</si>
  <si>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</si>
  <si>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</si>
  <si>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</si>
  <si>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</si>
  <si>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</si>
  <si>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</si>
  <si>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</si>
  <si>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</si>
  <si>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</si>
  <si>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</si>
  <si>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</si>
  <si>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</si>
  <si>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</si>
  <si>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</si>
  <si>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</si>
  <si>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</si>
  <si>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</si>
  <si>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</si>
  <si>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</si>
  <si>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</si>
  <si>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</si>
  <si>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</si>
  <si>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</si>
  <si>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</si>
  <si>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</si>
  <si>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</si>
  <si>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</si>
  <si>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</si>
  <si>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</si>
  <si>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</si>
  <si>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</si>
  <si>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</si>
  <si>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</si>
  <si>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</si>
  <si>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</si>
  <si>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</si>
  <si>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</si>
  <si>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</si>
  <si>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</si>
  <si>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</si>
  <si>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</si>
  <si>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</si>
  <si>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</si>
  <si>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</si>
  <si>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</si>
  <si>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</si>
  <si>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</si>
  <si>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</si>
  <si>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</si>
  <si>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</si>
  <si>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</si>
  <si>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</si>
  <si>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</si>
  <si>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</si>
  <si>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</si>
  <si>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</si>
  <si>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</si>
  <si>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</si>
  <si>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</si>
  <si>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</si>
  <si>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</si>
  <si>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</si>
  <si>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</si>
  <si>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</si>
  <si>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</si>
  <si>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</si>
  <si>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</si>
  <si>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</si>
  <si>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</si>
  <si>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</si>
  <si>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</si>
  <si>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</si>
  <si>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</si>
  <si>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</si>
  <si>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</si>
  <si>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</si>
  <si>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</si>
  <si>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</si>
  <si>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</si>
  <si>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</si>
  <si>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</si>
  <si>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</si>
  <si>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</si>
  <si>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</si>
  <si>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</si>
  <si>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</si>
  <si>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</si>
  <si>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</si>
  <si>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</si>
  <si>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</si>
  <si>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</si>
  <si>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</si>
  <si>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</si>
  <si>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</si>
  <si>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</si>
  <si>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</si>
  <si>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</si>
  <si>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</si>
  <si>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</si>
  <si>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</si>
  <si>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</si>
  <si>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</si>
  <si>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</si>
  <si>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</si>
  <si>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</si>
  <si>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</si>
  <si>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</si>
  <si>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</si>
  <si>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</si>
  <si>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</si>
  <si>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</si>
  <si>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</si>
  <si>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</si>
  <si>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</si>
  <si>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</si>
  <si>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</si>
  <si>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</si>
  <si>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</si>
  <si>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</si>
  <si>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</si>
  <si>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</si>
  <si>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</si>
  <si>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</si>
  <si>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</si>
  <si>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</si>
  <si>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</si>
  <si>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</si>
  <si>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</si>
  <si>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</si>
  <si>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</si>
  <si>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</si>
  <si>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</si>
  <si>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</si>
  <si>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</si>
  <si>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</si>
  <si>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</si>
  <si>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</si>
  <si>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</si>
  <si>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</si>
  <si>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</si>
  <si>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</si>
  <si>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</si>
  <si>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</si>
  <si>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</si>
  <si>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</si>
  <si>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</si>
  <si>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</si>
  <si>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</si>
  <si>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</si>
  <si>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</si>
  <si>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</si>
  <si>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</si>
  <si>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</si>
  <si>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</si>
  <si>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</si>
  <si>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</si>
  <si>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</si>
  <si>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</si>
  <si>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</si>
  <si>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</si>
  <si>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</si>
  <si>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</si>
  <si>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</si>
  <si>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</si>
  <si>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</si>
  <si>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</si>
  <si>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</si>
  <si>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</si>
  <si>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</si>
  <si>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</si>
  <si>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</si>
  <si>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</si>
  <si>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</si>
  <si>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</si>
  <si>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</si>
  <si>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</si>
  <si>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</si>
  <si>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</si>
  <si>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</si>
  <si>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</si>
  <si>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</si>
  <si>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</si>
  <si>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</si>
  <si>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</si>
  <si>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</si>
  <si>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</si>
  <si>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</si>
  <si>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</si>
  <si>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</si>
  <si>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</si>
  <si>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</si>
  <si>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</si>
  <si>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</si>
  <si>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</si>
  <si>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</si>
  <si>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</si>
  <si>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</si>
  <si>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</si>
  <si>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</si>
  <si>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</si>
  <si>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</si>
  <si>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</si>
  <si>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</si>
  <si>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</si>
  <si>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</si>
  <si>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</si>
  <si>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</si>
  <si>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</si>
  <si>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</si>
  <si>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</si>
  <si>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</si>
  <si>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</si>
  <si>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</si>
  <si>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</si>
  <si>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</si>
  <si>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</si>
  <si>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</si>
  <si>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</si>
  <si>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</si>
  <si>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</si>
  <si>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</si>
  <si>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</si>
  <si>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</si>
  <si>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</si>
  <si>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</si>
  <si>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</si>
  <si>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</si>
  <si>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</si>
  <si>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</si>
  <si>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</si>
  <si>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</si>
  <si>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</si>
  <si>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</si>
  <si>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</si>
  <si>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</si>
  <si>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</si>
  <si>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</si>
  <si>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</si>
  <si>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</si>
  <si>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</si>
  <si>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</si>
  <si>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</si>
  <si>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</si>
  <si>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</si>
  <si>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</si>
  <si>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</si>
  <si>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</si>
  <si>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</si>
  <si>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</si>
  <si>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</si>
  <si>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</si>
  <si>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</si>
  <si>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</si>
  <si>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</si>
  <si>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</si>
  <si>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</si>
  <si>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</si>
  <si>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</si>
  <si>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</si>
  <si>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</si>
  <si>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</si>
  <si>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</si>
  <si>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</si>
  <si>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</si>
  <si>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</si>
  <si>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</si>
  <si>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</si>
  <si>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</si>
  <si>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</si>
  <si>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</si>
  <si>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</si>
  <si>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</si>
  <si>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</si>
  <si>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</si>
  <si>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</si>
  <si>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</si>
  <si>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</si>
  <si>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</si>
  <si>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</si>
  <si>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</si>
  <si>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</si>
  <si>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</si>
  <si>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</si>
  <si>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</si>
  <si>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</si>
  <si>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</si>
  <si>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</si>
  <si>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</si>
  <si>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</si>
  <si>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</si>
  <si>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</si>
  <si>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</si>
  <si>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</si>
  <si>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</si>
  <si>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</si>
  <si>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</si>
  <si>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</si>
  <si>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</si>
  <si>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</si>
  <si>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</si>
  <si>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</si>
  <si>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</si>
  <si>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</si>
  <si>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</si>
  <si>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</si>
  <si>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</si>
  <si>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</si>
  <si>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</si>
  <si>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</si>
  <si>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</si>
  <si>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</si>
  <si>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</si>
  <si>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</si>
  <si>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</si>
  <si>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</si>
  <si>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</si>
  <si>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</si>
  <si>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</si>
  <si>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</si>
  <si>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</si>
  <si>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</si>
  <si>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</si>
  <si>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</si>
  <si>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</si>
  <si>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</si>
  <si>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</si>
  <si>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</si>
  <si>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</si>
  <si>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</si>
  <si>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</si>
  <si>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</si>
  <si>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</si>
  <si>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</si>
  <si>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</si>
  <si>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</si>
  <si>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</si>
  <si>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</si>
  <si>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</si>
  <si>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</si>
  <si>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</si>
  <si>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</si>
  <si>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</si>
  <si>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</si>
  <si>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</si>
  <si>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</si>
  <si>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</si>
  <si>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</si>
  <si>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</si>
  <si>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</si>
  <si>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</si>
  <si>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</si>
  <si>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</si>
  <si>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</si>
  <si>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</si>
  <si>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</si>
  <si>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</si>
  <si>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</si>
  <si>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</si>
  <si>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</si>
  <si>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</si>
  <si>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</si>
  <si>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</si>
  <si>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</si>
  <si>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</si>
  <si>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</si>
  <si>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</si>
  <si>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</si>
  <si>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</si>
  <si>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</si>
  <si>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</si>
  <si>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</si>
  <si>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</si>
  <si>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</si>
  <si>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</si>
  <si>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</si>
  <si>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</si>
  <si>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</si>
  <si>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</si>
  <si>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</si>
  <si>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</si>
  <si>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</si>
  <si>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</si>
  <si>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</si>
  <si>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</si>
  <si>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</si>
  <si>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</si>
  <si>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</si>
  <si>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</si>
  <si>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</si>
  <si>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</si>
  <si>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</si>
  <si>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</si>
  <si>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</si>
  <si>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</si>
  <si>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</si>
  <si>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</si>
  <si>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</si>
  <si>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</si>
  <si>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</si>
  <si>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</si>
  <si>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</si>
  <si>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</si>
  <si>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</si>
  <si>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</si>
  <si>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</si>
  <si>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</si>
  <si>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</si>
  <si>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</si>
  <si>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</si>
  <si>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</si>
  <si>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</si>
  <si>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</si>
  <si>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</si>
  <si>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</si>
  <si>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</si>
  <si>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</si>
  <si>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</si>
  <si>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</si>
  <si>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</si>
  <si>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</si>
  <si>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</si>
  <si>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</si>
  <si>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</si>
  <si>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</si>
  <si>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</si>
  <si>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</si>
  <si>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</si>
  <si>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</si>
  <si>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</si>
  <si>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</si>
  <si>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</si>
  <si>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</si>
  <si>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</si>
  <si>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</si>
  <si>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</si>
  <si>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</si>
  <si>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</si>
  <si>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</si>
  <si>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</si>
  <si>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</si>
  <si>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</si>
  <si>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</si>
  <si>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</si>
  <si>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</si>
  <si>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</si>
  <si>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</si>
  <si>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</si>
  <si>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</si>
  <si>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</si>
  <si>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</si>
  <si>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</si>
  <si>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</si>
  <si>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</si>
  <si>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</si>
  <si>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</si>
  <si>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</si>
  <si>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</si>
  <si>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</si>
  <si>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</si>
  <si>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</si>
  <si>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</si>
  <si>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</si>
  <si>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</si>
  <si>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</si>
  <si>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</si>
  <si>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</si>
  <si>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</si>
  <si>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</si>
  <si>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</si>
  <si>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</si>
  <si>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</si>
  <si>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</si>
  <si>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</si>
  <si>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</si>
  <si>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</si>
  <si>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</si>
  <si>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</si>
  <si>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</si>
  <si>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</si>
  <si>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</si>
  <si>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</si>
  <si>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</si>
  <si>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</si>
  <si>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</si>
  <si>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</si>
  <si>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</si>
  <si>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</si>
  <si>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</si>
  <si>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</si>
  <si>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</si>
  <si>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</si>
  <si>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</si>
  <si>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</si>
  <si>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</si>
  <si>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</si>
  <si>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</si>
  <si>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</si>
  <si>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</si>
  <si>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</si>
  <si>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</si>
  <si>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</si>
  <si>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</si>
  <si>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</si>
  <si>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</si>
  <si>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</si>
  <si>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</si>
  <si>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</si>
  <si>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</si>
  <si>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</si>
  <si>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</si>
  <si>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</si>
  <si>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</si>
  <si>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</si>
  <si>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</si>
  <si>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</si>
  <si>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</si>
  <si>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</si>
  <si>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</si>
  <si>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</si>
  <si>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</si>
  <si>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</si>
  <si>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</si>
  <si>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</si>
  <si>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</si>
  <si>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</si>
  <si>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</si>
  <si>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</si>
  <si>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</si>
  <si>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</si>
  <si>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</si>
  <si>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</si>
  <si>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</si>
  <si>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</si>
  <si>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</si>
  <si>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</si>
  <si>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</si>
  <si>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</si>
  <si>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</si>
  <si>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</si>
  <si>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</si>
  <si>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</si>
  <si>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</si>
  <si>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</si>
  <si>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</si>
  <si>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</si>
  <si>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</si>
  <si>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</si>
  <si>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</si>
  <si>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</si>
  <si>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</si>
  <si>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</si>
  <si>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</si>
  <si>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</si>
  <si>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</si>
  <si>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</si>
  <si>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</si>
  <si>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</si>
  <si>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</si>
  <si>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</si>
  <si>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</si>
  <si>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</si>
  <si>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</si>
  <si>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</si>
  <si>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</si>
  <si>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</si>
  <si>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</si>
  <si>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</si>
  <si>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</si>
  <si>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</si>
  <si>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</si>
  <si>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</si>
  <si>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</si>
  <si>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</si>
  <si>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</si>
  <si>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</si>
  <si>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</si>
  <si>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</si>
  <si>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</si>
  <si>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</si>
  <si>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</si>
  <si>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</si>
  <si>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</si>
  <si>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</si>
  <si>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</si>
  <si>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</si>
  <si>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</si>
  <si>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</si>
  <si>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</si>
  <si>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</si>
  <si>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</si>
  <si>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</si>
  <si>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</si>
  <si>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</si>
  <si>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</si>
  <si>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</si>
  <si>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</si>
  <si>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</si>
  <si>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</si>
  <si>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</si>
  <si>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</si>
  <si>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</si>
  <si>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</si>
  <si>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</si>
  <si>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</si>
  <si>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</si>
  <si>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</si>
  <si>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</si>
  <si>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</si>
  <si>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</si>
  <si>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</si>
  <si>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</si>
  <si>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</si>
  <si>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</si>
  <si>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</si>
  <si>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</si>
  <si>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</si>
  <si>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</si>
  <si>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</si>
  <si>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</si>
  <si>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</si>
  <si>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</si>
  <si>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</si>
  <si>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</si>
  <si>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</si>
  <si>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</si>
  <si>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</si>
  <si>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</si>
  <si>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</si>
  <si>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</si>
  <si>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</si>
  <si>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</si>
  <si>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</si>
  <si>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</si>
  <si>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</si>
  <si>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</si>
  <si>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</si>
  <si>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</si>
  <si>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</si>
  <si>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</si>
  <si>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</si>
  <si>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</si>
  <si>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</si>
  <si>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</si>
  <si>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</si>
  <si>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</si>
  <si>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</si>
  <si>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</si>
  <si>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</si>
  <si>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</si>
  <si>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</si>
  <si>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</si>
  <si>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</si>
  <si>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</si>
  <si>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</si>
  <si>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</si>
  <si>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</si>
  <si>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</si>
  <si>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</si>
  <si>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</si>
  <si>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</si>
  <si>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</si>
  <si>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</si>
  <si>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</si>
  <si>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</si>
  <si>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</si>
  <si>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</si>
  <si>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</si>
  <si>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</si>
  <si>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</si>
  <si>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</si>
  <si>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</si>
  <si>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</si>
  <si>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</si>
  <si>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</si>
  <si>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</si>
  <si>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</si>
  <si>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</si>
  <si>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</si>
  <si>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</si>
  <si>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</si>
  <si>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</si>
  <si>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</si>
  <si>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</si>
  <si>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</si>
  <si>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</si>
  <si>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</si>
  <si>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</si>
  <si>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</si>
  <si>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</si>
  <si>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</si>
  <si>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</si>
  <si>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</si>
  <si>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</si>
  <si>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</si>
  <si>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</si>
  <si>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</si>
  <si>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</si>
  <si>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</si>
  <si>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</si>
  <si>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</si>
  <si>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</si>
  <si>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</si>
  <si>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</si>
  <si>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</si>
  <si>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</si>
  <si>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</si>
  <si>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</si>
  <si>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</si>
  <si>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</si>
  <si>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</si>
  <si>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</si>
  <si>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</si>
  <si>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</si>
  <si>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</si>
  <si>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</si>
  <si>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</si>
  <si>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</si>
  <si>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</si>
  <si>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</si>
  <si>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</si>
  <si>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</si>
  <si>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</si>
  <si>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</si>
  <si>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</si>
  <si>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</si>
  <si>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</si>
  <si>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</si>
  <si>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</si>
  <si>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</si>
  <si>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</si>
  <si>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</si>
  <si>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</si>
  <si>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</si>
  <si>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</si>
  <si>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</si>
  <si>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</si>
  <si>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</si>
  <si>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</si>
  <si>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</si>
  <si>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</si>
  <si>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</si>
  <si>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</si>
  <si>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</si>
  <si>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</si>
  <si>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</si>
  <si>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</si>
  <si>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</si>
  <si>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</si>
  <si>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</si>
  <si>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</si>
  <si>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</si>
  <si>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</si>
  <si>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</si>
  <si>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</si>
  <si>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</si>
  <si>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</si>
  <si>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</si>
  <si>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</si>
  <si>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</si>
  <si>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</si>
  <si>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</si>
  <si>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</si>
  <si>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</si>
  <si>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</si>
  <si>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</si>
  <si>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</si>
  <si>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</si>
  <si>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</si>
  <si>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</si>
  <si>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</si>
  <si>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</si>
  <si>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</si>
  <si>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</si>
  <si>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</si>
  <si>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</si>
  <si>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</si>
  <si>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</si>
  <si>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</si>
  <si>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</si>
  <si>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</si>
  <si>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</si>
  <si>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</si>
  <si>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</si>
  <si>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</si>
  <si>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</si>
  <si>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</si>
  <si>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</si>
  <si>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</si>
  <si>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</si>
  <si>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</si>
  <si>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</si>
  <si>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</si>
  <si>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</si>
  <si>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</si>
  <si>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</si>
  <si>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</si>
  <si>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</si>
  <si>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</si>
  <si>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</si>
  <si>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</si>
  <si>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</si>
  <si>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</si>
  <si>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</si>
  <si>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</si>
  <si>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</si>
  <si>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</si>
  <si>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</si>
  <si>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</si>
  <si>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</si>
  <si>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</si>
  <si>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</si>
  <si>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</si>
  <si>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</si>
  <si>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</si>
  <si>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</si>
  <si>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</si>
  <si>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</si>
  <si>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</si>
  <si>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</si>
  <si>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</si>
  <si>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</si>
  <si>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</si>
  <si>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</si>
  <si>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</si>
  <si>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</si>
  <si>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</si>
  <si>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</si>
  <si>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</si>
  <si>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</si>
  <si>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</si>
  <si>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</si>
  <si>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</si>
  <si>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</si>
  <si>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</si>
  <si>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</si>
  <si>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</si>
  <si>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</si>
  <si>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</si>
  <si>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</si>
  <si>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</si>
  <si>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</si>
  <si>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</si>
  <si>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</si>
  <si>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</si>
  <si>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</si>
  <si>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</si>
  <si>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</si>
  <si>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</si>
  <si>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</si>
  <si>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</si>
  <si>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</si>
  <si>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</si>
  <si>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</si>
  <si>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</si>
  <si>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</si>
  <si>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</si>
  <si>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</si>
  <si>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</si>
  <si>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</si>
  <si>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</si>
  <si>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</si>
  <si>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</si>
  <si>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</si>
  <si>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</si>
  <si>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</si>
  <si>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</si>
  <si>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</si>
  <si>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</si>
  <si>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</si>
  <si>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</si>
  <si>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</si>
  <si>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</si>
  <si>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</si>
  <si>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</si>
  <si>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</si>
  <si>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</si>
  <si>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</si>
  <si>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</si>
  <si>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</si>
  <si>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</si>
  <si>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</si>
  <si>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</si>
  <si>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</si>
  <si>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</si>
  <si>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</si>
  <si>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</si>
  <si>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</si>
  <si>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</si>
  <si>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</si>
  <si>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</si>
  <si>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</si>
  <si>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</si>
  <si>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</si>
  <si>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</si>
  <si>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</si>
  <si>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</si>
  <si>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</si>
  <si>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</si>
  <si>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</si>
  <si>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</si>
  <si>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</si>
  <si>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</si>
  <si>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</si>
  <si>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</si>
  <si>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</si>
  <si>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</si>
  <si>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</si>
  <si>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</si>
  <si>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</si>
  <si>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</si>
  <si>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</si>
  <si>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</si>
  <si>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</si>
  <si>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</si>
  <si>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</si>
  <si>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</si>
  <si>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</si>
  <si>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</si>
  <si>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</si>
  <si>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</si>
  <si>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</si>
  <si>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</si>
  <si>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</si>
  <si>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</si>
  <si>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</si>
  <si>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</si>
  <si>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</si>
  <si>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</si>
  <si>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</si>
  <si>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</si>
  <si>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</si>
  <si>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</si>
  <si>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</si>
  <si>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</si>
  <si>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</si>
  <si>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</si>
  <si>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</si>
  <si>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</si>
  <si>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</si>
  <si>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</si>
  <si>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</si>
  <si>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</si>
  <si>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</si>
  <si>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</si>
  <si>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</si>
  <si>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</si>
  <si>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</si>
  <si>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</si>
  <si>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</si>
  <si>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</si>
  <si>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</si>
  <si>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</si>
  <si>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</si>
  <si>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</si>
  <si>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</si>
  <si>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</si>
  <si>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</si>
  <si>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</si>
  <si>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</si>
  <si>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</si>
  <si>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</si>
  <si>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</si>
  <si>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</si>
  <si>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</si>
  <si>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</si>
  <si>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</si>
  <si>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</si>
  <si>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</si>
  <si>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</si>
  <si>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</si>
  <si>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</si>
  <si>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</si>
  <si>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</si>
  <si>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</si>
  <si>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</si>
  <si>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</si>
  <si>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</si>
  <si>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</si>
  <si>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</si>
  <si>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</si>
  <si>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</si>
  <si>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</si>
  <si>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</si>
  <si>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</si>
  <si>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</si>
  <si>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</si>
  <si>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</si>
  <si>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</si>
  <si>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</si>
  <si>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</si>
  <si>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</si>
  <si>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</si>
  <si>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</si>
  <si>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</si>
  <si>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</si>
  <si>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</si>
  <si>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</si>
  <si>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</si>
  <si>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</si>
  <si>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</si>
  <si>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</si>
  <si>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</si>
  <si>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</si>
  <si>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</si>
  <si>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</si>
  <si>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</si>
  <si>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</si>
  <si>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</si>
  <si>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</si>
  <si>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</si>
  <si>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</si>
  <si>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</si>
  <si>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</si>
  <si>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</si>
  <si>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</si>
  <si>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</si>
  <si>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</si>
  <si>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</si>
  <si>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</si>
  <si>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</si>
  <si>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</si>
  <si>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</si>
  <si>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</si>
  <si>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</si>
  <si>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</si>
  <si>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</si>
  <si>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</si>
  <si>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</si>
  <si>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</si>
  <si>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</si>
  <si>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</si>
  <si>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</si>
  <si>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</si>
  <si>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</si>
  <si>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</si>
  <si>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</si>
  <si>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</si>
  <si>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</si>
  <si>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</si>
  <si>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</si>
  <si>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</si>
  <si>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</si>
  <si>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</si>
  <si>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</si>
  <si>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</si>
  <si>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</si>
  <si>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</si>
  <si>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</si>
  <si>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</si>
  <si>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</si>
  <si>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</si>
  <si>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</si>
  <si>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</si>
  <si>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</si>
  <si>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</si>
  <si>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</si>
  <si>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</si>
  <si>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</si>
  <si>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</si>
  <si>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</si>
  <si>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</si>
  <si>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</si>
  <si>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</si>
  <si>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</si>
  <si>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</si>
  <si>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</si>
  <si>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</si>
  <si>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</si>
  <si>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</si>
  <si>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</si>
  <si>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</si>
  <si>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</si>
  <si>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</si>
  <si>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</si>
  <si>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</si>
  <si>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</si>
  <si>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</si>
  <si>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</si>
  <si>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</si>
  <si>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</si>
  <si>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</si>
  <si>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</si>
  <si>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</si>
  <si>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</si>
  <si>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</si>
  <si>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</si>
  <si>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</si>
  <si>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</si>
  <si>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</si>
  <si>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</si>
  <si>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</si>
  <si>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</si>
  <si>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</si>
  <si>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</si>
  <si>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</si>
  <si>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</si>
  <si>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</si>
  <si>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</si>
  <si>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</si>
  <si>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</si>
  <si>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</si>
  <si>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</si>
  <si>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</si>
  <si>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</si>
  <si>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</si>
  <si>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</si>
  <si>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</si>
  <si>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</si>
  <si>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</si>
  <si>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</si>
  <si>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</si>
  <si>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</si>
  <si>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</si>
  <si>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</si>
  <si>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</si>
  <si>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</si>
  <si>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</si>
  <si>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</si>
  <si>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</si>
  <si>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</si>
  <si>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</si>
  <si>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</si>
  <si>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</si>
  <si>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</si>
  <si>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</si>
  <si>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</si>
  <si>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</si>
  <si>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</si>
  <si>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</si>
  <si>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</si>
  <si>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</si>
  <si>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</si>
  <si>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</si>
  <si>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</si>
  <si>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</si>
  <si>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</si>
  <si>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</si>
  <si>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</si>
  <si>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</si>
  <si>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</si>
  <si>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</si>
  <si>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</si>
  <si>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</si>
  <si>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</si>
  <si>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</si>
  <si>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</si>
  <si>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</si>
  <si>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</si>
  <si>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</si>
  <si>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</si>
  <si>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</si>
  <si>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</si>
  <si>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</si>
  <si>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</si>
  <si>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</si>
  <si>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</si>
  <si>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</si>
  <si>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</si>
  <si>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</si>
  <si>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</si>
  <si>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</si>
  <si>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</si>
  <si>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</si>
  <si>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</si>
  <si>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</si>
  <si>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</si>
  <si>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</si>
  <si>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</si>
  <si>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</si>
  <si>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</si>
  <si>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</si>
  <si>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</si>
  <si>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</si>
  <si>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</si>
  <si>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</si>
  <si>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</si>
  <si>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</si>
  <si>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</si>
  <si>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</si>
  <si>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</si>
  <si>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</si>
  <si>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</si>
  <si>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</si>
  <si>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</si>
  <si>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</si>
  <si>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</si>
  <si>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</si>
  <si>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</si>
  <si>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</si>
  <si>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</si>
  <si>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</si>
  <si>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</si>
  <si>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</si>
  <si>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</si>
  <si>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</si>
  <si>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</si>
  <si>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</si>
  <si>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</si>
  <si>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</si>
  <si>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</si>
  <si>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</si>
  <si>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</si>
  <si>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</si>
  <si>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</si>
  <si>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</si>
  <si>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</si>
  <si>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</si>
  <si>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</si>
  <si>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</si>
  <si>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</si>
  <si>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</si>
  <si>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</si>
  <si>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</si>
  <si>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</si>
  <si>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</si>
  <si>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</si>
  <si>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</si>
  <si>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</si>
  <si>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</si>
  <si>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</si>
  <si>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</si>
  <si>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</si>
  <si>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</si>
  <si>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</si>
  <si>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</si>
  <si>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</si>
  <si>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</si>
  <si>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</si>
  <si>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</si>
  <si>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</si>
  <si>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</si>
  <si>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</si>
  <si>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</si>
  <si>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</si>
  <si>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</si>
  <si>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</si>
  <si>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</si>
  <si>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</si>
  <si>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</si>
  <si>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</si>
  <si>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</si>
  <si>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</si>
  <si>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</si>
  <si>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</si>
  <si>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</si>
  <si>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</si>
  <si>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</si>
  <si>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</si>
  <si>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</si>
  <si>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</si>
  <si>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</si>
  <si>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</si>
  <si>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</si>
  <si>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</si>
  <si>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</si>
  <si>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</si>
  <si>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</si>
  <si>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</si>
  <si>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</si>
  <si>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</si>
  <si>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</si>
  <si>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</si>
  <si>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</si>
  <si>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</si>
  <si>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</si>
  <si>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</si>
  <si>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</si>
  <si>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</si>
  <si>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</si>
  <si>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</si>
  <si>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</si>
  <si>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</si>
  <si>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</si>
  <si>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</si>
  <si>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</si>
  <si>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</si>
  <si>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</si>
  <si>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</si>
  <si>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</si>
  <si>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</si>
  <si>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</si>
  <si>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</si>
  <si>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</si>
  <si>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</si>
  <si>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</si>
  <si>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</si>
  <si>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</si>
  <si>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</si>
  <si>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</si>
  <si>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</si>
  <si>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</si>
  <si>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</si>
  <si>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</si>
  <si>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</si>
  <si>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</si>
  <si>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</si>
  <si>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</si>
  <si>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</si>
  <si>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</si>
  <si>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</si>
  <si>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</si>
  <si>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</si>
  <si>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</si>
  <si>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</si>
  <si>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</si>
  <si>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</si>
  <si>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</si>
  <si>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</si>
  <si>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</si>
  <si>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</si>
  <si>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</si>
  <si>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</si>
  <si>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</si>
  <si>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</si>
  <si>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</si>
  <si>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</si>
  <si>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</si>
  <si>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</si>
  <si>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</si>
  <si>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</si>
  <si>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</si>
  <si>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</si>
  <si>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</si>
  <si>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</si>
  <si>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</si>
  <si>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</si>
  <si>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</si>
  <si>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</si>
  <si>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</si>
  <si>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</si>
  <si>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</si>
  <si>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</si>
  <si>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</si>
  <si>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</si>
  <si>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</si>
  <si>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</si>
  <si>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</si>
  <si>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</si>
  <si>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</si>
  <si>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</si>
  <si>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</si>
  <si>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</si>
  <si>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</si>
  <si>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</si>
  <si>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</si>
  <si>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</si>
  <si>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</si>
  <si>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</si>
  <si>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</si>
  <si>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</si>
  <si>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</si>
  <si>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</si>
  <si>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</si>
  <si>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</si>
  <si>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</si>
  <si>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</si>
  <si>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</si>
  <si>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</si>
  <si>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</si>
  <si>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</si>
  <si>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</si>
  <si>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</si>
  <si>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</si>
  <si>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</si>
  <si>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</si>
  <si>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</si>
  <si>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</si>
  <si>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</si>
  <si>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</si>
  <si>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</si>
  <si>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</si>
  <si>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</si>
  <si>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</si>
  <si>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</si>
  <si>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</si>
  <si>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</si>
  <si>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</si>
  <si>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</si>
  <si>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</si>
  <si>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</si>
  <si>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</si>
  <si>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</si>
  <si>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</si>
  <si>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</si>
  <si>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</si>
  <si>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</si>
  <si>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</si>
  <si>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</si>
  <si>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</si>
  <si>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</si>
  <si>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</si>
  <si>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</si>
  <si>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</si>
  <si>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</si>
  <si>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</si>
  <si>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</si>
  <si>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</si>
  <si>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</si>
  <si>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</si>
  <si>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</si>
  <si>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</si>
  <si>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</si>
  <si>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</si>
  <si>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</si>
  <si>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</si>
  <si>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</si>
  <si>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</si>
  <si>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</si>
  <si>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</si>
  <si>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</si>
  <si>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</si>
  <si>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</si>
  <si>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</si>
  <si>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</si>
  <si>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</si>
  <si>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</si>
  <si>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</si>
  <si>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</si>
  <si>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</si>
  <si>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</si>
  <si>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</si>
  <si>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</si>
  <si>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</si>
  <si>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</si>
  <si>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</si>
  <si>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</si>
  <si>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</si>
  <si>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</si>
  <si>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</si>
  <si>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</si>
  <si>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</si>
  <si>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</si>
  <si>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</si>
  <si>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</si>
  <si>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</si>
  <si>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</si>
  <si>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</si>
  <si>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</si>
  <si>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</si>
  <si>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</si>
  <si>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</si>
  <si>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</si>
  <si>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</si>
  <si>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</si>
  <si>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</si>
  <si>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</si>
  <si>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</si>
  <si>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</si>
  <si>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</si>
  <si>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</si>
  <si>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</si>
  <si>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</si>
  <si>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</si>
  <si>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</si>
  <si>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</si>
  <si>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</si>
  <si>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</si>
  <si>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</si>
  <si>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</si>
  <si>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</si>
  <si>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</si>
  <si>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</si>
  <si>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</si>
  <si>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</si>
  <si>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</si>
  <si>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</si>
  <si>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</si>
  <si>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</si>
  <si>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</si>
  <si>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</si>
  <si>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</si>
  <si>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</si>
  <si>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</si>
  <si>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</si>
  <si>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</si>
  <si>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</si>
  <si>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</si>
  <si>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</si>
  <si>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</si>
  <si>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</si>
  <si>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</si>
  <si>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</si>
  <si>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</si>
  <si>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</si>
  <si>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</si>
  <si>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</si>
  <si>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</si>
  <si>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</si>
  <si>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</si>
  <si>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</si>
  <si>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</si>
  <si>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</si>
  <si>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</si>
  <si>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</si>
  <si>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</si>
  <si>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</si>
  <si>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</si>
  <si>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</si>
  <si>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</si>
  <si>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</si>
  <si>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</si>
  <si>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</si>
  <si>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</si>
  <si>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</si>
  <si>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</si>
  <si>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</si>
  <si>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</si>
  <si>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</si>
  <si>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</si>
  <si>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</si>
  <si>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</si>
  <si>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</si>
  <si>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</si>
  <si>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</si>
  <si>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</si>
  <si>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</si>
  <si>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</si>
  <si>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</si>
  <si>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</si>
  <si>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</si>
  <si>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</si>
  <si>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</si>
  <si>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</si>
  <si>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</si>
  <si>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</si>
  <si>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</si>
  <si>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</si>
  <si>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</si>
  <si>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</si>
  <si>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</si>
  <si>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</si>
  <si>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</si>
  <si>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</si>
  <si>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</si>
  <si>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</si>
  <si>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</si>
  <si>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</si>
  <si>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</si>
  <si>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</si>
  <si>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</si>
  <si>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</si>
  <si>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</si>
  <si>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</si>
  <si>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</si>
  <si>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</si>
  <si>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</si>
  <si>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</si>
  <si>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</si>
  <si>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</si>
  <si>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</si>
  <si>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</si>
  <si>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</si>
  <si>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</si>
  <si>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</si>
  <si>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</si>
  <si>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</si>
  <si>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</si>
  <si>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</si>
  <si>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</si>
  <si>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</si>
  <si>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</si>
  <si>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</si>
  <si>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</si>
  <si>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</si>
  <si>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</si>
  <si>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</si>
  <si>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</si>
  <si>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</si>
  <si>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</si>
  <si>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</si>
  <si>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</si>
  <si>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</si>
  <si>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</si>
  <si>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</si>
  <si>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</si>
  <si>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</si>
  <si>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</si>
  <si>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</si>
  <si>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</si>
  <si>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</si>
  <si>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</si>
  <si>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</si>
  <si>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</si>
  <si>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</si>
  <si>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</si>
  <si>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</si>
  <si>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</si>
  <si>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</si>
  <si>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</si>
  <si>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</si>
  <si>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</si>
  <si>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</si>
  <si>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</si>
  <si>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</si>
  <si>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</si>
  <si>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</si>
  <si>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</si>
  <si>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</si>
  <si>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</si>
  <si>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</si>
  <si>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</si>
  <si>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</si>
  <si>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</si>
  <si>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</si>
  <si>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</si>
  <si>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</si>
  <si>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</si>
  <si>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</si>
  <si>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</si>
  <si>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</si>
  <si>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</si>
  <si>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</si>
  <si>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</si>
  <si>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</si>
  <si>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</si>
  <si>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</si>
  <si>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</si>
  <si>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</si>
  <si>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</si>
  <si>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</si>
  <si>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</si>
  <si>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</si>
  <si>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</si>
  <si>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</si>
  <si>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</si>
  <si>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</si>
  <si>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</si>
  <si>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</si>
  <si>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</si>
  <si>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</si>
  <si>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</si>
  <si>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</si>
  <si>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</si>
  <si>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</si>
  <si>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</si>
  <si>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</si>
  <si>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</si>
  <si>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</si>
  <si>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</si>
  <si>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</si>
  <si>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</si>
  <si>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</si>
  <si>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</si>
  <si>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</si>
  <si>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</si>
  <si>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</si>
  <si>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</si>
  <si>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</si>
  <si>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</si>
  <si>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</si>
  <si>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</si>
  <si>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</si>
  <si>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</si>
  <si>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</si>
  <si>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</si>
  <si>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</si>
  <si>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</si>
  <si>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</si>
  <si>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</si>
  <si>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</si>
  <si>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</si>
  <si>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</si>
  <si>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</si>
  <si>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</si>
  <si>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</si>
  <si>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</si>
  <si>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</si>
  <si>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</si>
  <si>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</si>
  <si>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</si>
  <si>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</si>
  <si>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</si>
  <si>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</si>
  <si>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</si>
  <si>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</si>
  <si>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</si>
  <si>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</si>
  <si>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</si>
  <si>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</si>
  <si>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</si>
  <si>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</si>
  <si>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</si>
  <si>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</si>
  <si>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</si>
  <si>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</si>
  <si>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</si>
  <si>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</si>
  <si>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</si>
  <si>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</si>
  <si>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</si>
  <si>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</si>
  <si>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</si>
  <si>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</si>
  <si>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</si>
  <si>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</si>
  <si>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</si>
  <si>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</si>
  <si>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</si>
  <si>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</si>
  <si>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</si>
  <si>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</si>
  <si>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</si>
  <si>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</si>
  <si>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</si>
  <si>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</si>
  <si>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</si>
  <si>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</si>
  <si>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</si>
  <si>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</si>
  <si>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</si>
  <si>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</si>
  <si>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</si>
  <si>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</si>
  <si>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</si>
  <si>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</si>
  <si>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</si>
  <si>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</si>
  <si>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</si>
  <si>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</si>
  <si>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</si>
  <si>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</si>
  <si>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</si>
  <si>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</si>
  <si>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</si>
  <si>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</si>
  <si>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</si>
  <si>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</si>
  <si>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</si>
  <si>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</si>
  <si>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</si>
  <si>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</si>
  <si>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</si>
  <si>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</si>
  <si>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</si>
  <si>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</si>
  <si>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</si>
  <si>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</si>
  <si>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</si>
  <si>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</si>
  <si>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</si>
  <si>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</si>
  <si>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</si>
  <si>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</si>
  <si>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</si>
  <si>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</si>
  <si>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</si>
  <si>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</si>
  <si>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</si>
  <si>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</si>
  <si>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</si>
  <si>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</si>
  <si>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</si>
  <si>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</si>
  <si>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</si>
  <si>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</si>
  <si>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</si>
  <si>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</si>
  <si>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</si>
  <si>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</si>
  <si>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</si>
  <si>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</si>
  <si>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</si>
  <si>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</si>
  <si>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</si>
  <si>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</si>
  <si>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</si>
  <si>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</si>
  <si>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</si>
  <si>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</si>
  <si>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</si>
  <si>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</si>
  <si>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</si>
  <si>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</si>
  <si>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</si>
  <si>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</si>
  <si>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</si>
  <si>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</si>
  <si>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</si>
  <si>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</si>
  <si>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</si>
  <si>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</si>
  <si>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</si>
  <si>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</si>
  <si>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</si>
  <si>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</si>
  <si>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</si>
  <si>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</si>
  <si>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</si>
  <si>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</si>
  <si>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</si>
  <si>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</si>
  <si>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</si>
  <si>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</si>
  <si>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</si>
  <si>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</si>
  <si>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</si>
  <si>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</si>
  <si>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</si>
  <si>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</si>
  <si>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</si>
  <si>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</si>
  <si>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</si>
  <si>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</si>
  <si>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</si>
  <si>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</si>
  <si>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</si>
  <si>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</si>
  <si>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</si>
  <si>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</si>
  <si>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</si>
  <si>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</si>
  <si>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</si>
  <si>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</si>
  <si>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</si>
  <si>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</si>
  <si>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</si>
  <si>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</si>
  <si>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</si>
  <si>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</si>
  <si>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</si>
  <si>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</si>
  <si>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</si>
  <si>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</si>
  <si>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</si>
  <si>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</si>
  <si>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</si>
  <si>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</si>
  <si>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</si>
  <si>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</si>
  <si>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</si>
  <si>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</si>
  <si>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</si>
  <si>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</si>
  <si>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</si>
  <si>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</si>
  <si>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</si>
  <si>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</si>
  <si>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</si>
  <si>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</si>
  <si>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</si>
  <si>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</si>
  <si>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</si>
  <si>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</si>
  <si>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</si>
  <si>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</si>
  <si>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</si>
  <si>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</si>
  <si>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</si>
  <si>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</si>
  <si>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</si>
  <si>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</si>
  <si>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</si>
  <si>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</si>
  <si>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</si>
  <si>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</si>
  <si>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</si>
  <si>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</si>
  <si>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</si>
  <si>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</si>
  <si>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</si>
  <si>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</si>
  <si>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</si>
  <si>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</si>
  <si>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</si>
  <si>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</si>
  <si>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</si>
  <si>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</si>
  <si>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</si>
  <si>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</si>
  <si>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</si>
  <si>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</si>
  <si>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</si>
  <si>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</si>
  <si>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</si>
  <si>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</si>
  <si>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</si>
  <si>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</si>
  <si>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</si>
  <si>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</si>
  <si>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</si>
  <si>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</si>
  <si>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</si>
  <si>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</si>
  <si>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</si>
  <si>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</si>
  <si>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</si>
  <si>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</si>
  <si>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</si>
  <si>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</si>
  <si>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</si>
  <si>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</si>
  <si>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</si>
  <si>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</si>
  <si>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</si>
  <si>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</si>
  <si>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</si>
  <si>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</si>
  <si>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</si>
  <si>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</si>
  <si>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</si>
  <si>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</si>
  <si>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</si>
  <si>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</si>
  <si>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</si>
  <si>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</si>
  <si>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</si>
  <si>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</si>
  <si>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</si>
  <si>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</si>
  <si>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</si>
  <si>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</si>
  <si>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</si>
  <si>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</si>
  <si>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</si>
  <si>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</si>
  <si>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</si>
  <si>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</si>
  <si>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</si>
  <si>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</si>
  <si>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</si>
  <si>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</si>
  <si>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</si>
  <si>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</si>
  <si>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</si>
  <si>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</si>
  <si>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</si>
  <si>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</si>
  <si>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</si>
  <si>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</si>
  <si>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</si>
  <si>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</si>
  <si>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</si>
  <si>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</si>
  <si>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</si>
  <si>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</si>
  <si>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</si>
  <si>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</si>
  <si>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</si>
  <si>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</si>
  <si>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</si>
  <si>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</si>
  <si>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</si>
  <si>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</si>
  <si>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</si>
  <si>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</si>
  <si>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</si>
  <si>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</si>
  <si>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</si>
  <si>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</si>
  <si>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</si>
  <si>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</si>
  <si>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</si>
  <si>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</si>
  <si>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</si>
  <si>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</si>
  <si>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</si>
  <si>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</si>
  <si>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</si>
  <si>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</si>
  <si>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</si>
  <si>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</si>
  <si>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</si>
  <si>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</si>
  <si>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</si>
  <si>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</si>
  <si>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</si>
  <si>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</si>
  <si>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</si>
  <si>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</si>
  <si>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</si>
  <si>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</si>
  <si>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</si>
  <si>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</si>
  <si>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</si>
  <si>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</si>
  <si>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</si>
  <si>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</si>
  <si>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</si>
  <si>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</si>
  <si>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</si>
  <si>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</si>
  <si>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</si>
  <si>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</si>
  <si>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</si>
  <si>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</si>
  <si>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</si>
  <si>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</si>
  <si>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</si>
  <si>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</si>
  <si>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</si>
  <si>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</si>
  <si>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</si>
  <si>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</si>
  <si>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</si>
  <si>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</si>
  <si>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</si>
  <si>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</si>
  <si>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</si>
  <si>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</si>
  <si>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</si>
  <si>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</si>
  <si>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</si>
  <si>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</si>
  <si>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</si>
  <si>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</si>
  <si>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</si>
  <si>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</si>
  <si>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</si>
  <si>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</si>
  <si>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</si>
  <si>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</si>
  <si>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</si>
  <si>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</si>
  <si>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</si>
  <si>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</si>
  <si>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</si>
  <si>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</si>
  <si>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</si>
  <si>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</si>
  <si>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</si>
  <si>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</si>
  <si>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</si>
  <si>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</si>
  <si>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</si>
  <si>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</si>
  <si>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</si>
  <si>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</si>
  <si>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</si>
  <si>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</si>
  <si>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</si>
  <si>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</si>
  <si>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</si>
  <si>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</si>
  <si>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</si>
  <si>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</si>
  <si>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</si>
  <si>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</si>
  <si>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</si>
  <si>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</si>
  <si>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</si>
  <si>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</si>
  <si>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</si>
  <si>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</si>
  <si>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</si>
  <si>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</si>
  <si>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</si>
  <si>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</si>
  <si>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</si>
  <si>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</si>
  <si>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</si>
  <si>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</si>
  <si>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</si>
  <si>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</si>
  <si>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</si>
  <si>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</si>
  <si>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</si>
  <si>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</si>
  <si>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</si>
  <si>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</si>
  <si>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</si>
  <si>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</si>
  <si>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</si>
  <si>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</si>
  <si>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</si>
  <si>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</si>
  <si>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</si>
  <si>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</si>
  <si>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</si>
  <si>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</si>
  <si>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</si>
  <si>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</si>
  <si>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</si>
  <si>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</si>
  <si>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</si>
  <si>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</si>
  <si>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</si>
  <si>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</si>
  <si>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</si>
  <si>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</si>
  <si>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</si>
  <si>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</si>
  <si>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</si>
  <si>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</si>
  <si>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</si>
  <si>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</si>
  <si>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</si>
  <si>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</si>
  <si>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</si>
  <si>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</si>
  <si>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</si>
  <si>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</si>
  <si>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</si>
  <si>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</si>
  <si>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</si>
  <si>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</si>
  <si>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</si>
  <si>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</si>
  <si>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</si>
  <si>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</si>
  <si>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</si>
  <si>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</si>
  <si>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</si>
  <si>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</si>
  <si>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</si>
  <si>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</si>
  <si>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</si>
  <si>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</si>
  <si>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</si>
  <si>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</si>
  <si>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</si>
  <si>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</si>
  <si>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</si>
  <si>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</si>
  <si>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</si>
  <si>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</si>
  <si>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</si>
  <si>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</si>
  <si>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</si>
  <si>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</si>
  <si>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</si>
  <si>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</si>
  <si>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</si>
  <si>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</si>
  <si>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</si>
  <si>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</si>
  <si>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</si>
  <si>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</si>
  <si>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</si>
  <si>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</si>
  <si>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</si>
  <si>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</si>
  <si>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</si>
  <si>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</si>
  <si>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</si>
  <si>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</si>
  <si>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</si>
  <si>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</si>
  <si>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</si>
  <si>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</si>
  <si>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</si>
  <si>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</si>
  <si>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</si>
  <si>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</si>
  <si>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</si>
  <si>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</si>
  <si>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</si>
  <si>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</si>
  <si>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</si>
  <si>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</si>
  <si>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</si>
  <si>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</si>
  <si>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</si>
  <si>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</si>
  <si>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</si>
  <si>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</si>
  <si>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</si>
  <si>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</si>
  <si>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</si>
  <si>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</si>
  <si>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</si>
  <si>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</si>
  <si>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</si>
  <si>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</si>
  <si>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</si>
  <si>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</si>
  <si>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</si>
  <si>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</si>
  <si>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</si>
  <si>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</si>
  <si>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</si>
  <si>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</si>
  <si>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</si>
  <si>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</si>
  <si>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</si>
  <si>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</si>
  <si>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</si>
  <si>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</si>
  <si>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</si>
  <si>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</si>
  <si>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</si>
  <si>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</si>
  <si>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</si>
  <si>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</si>
  <si>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</si>
  <si>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</si>
  <si>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</si>
  <si>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</si>
  <si>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</si>
  <si>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</si>
  <si>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</si>
  <si>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</si>
  <si>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</si>
  <si>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</si>
  <si>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</si>
  <si>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</si>
  <si>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</si>
  <si>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</si>
  <si>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</si>
  <si>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</si>
  <si>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</si>
  <si>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</si>
  <si>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</si>
  <si>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</si>
  <si>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</si>
  <si>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</si>
  <si>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</si>
  <si>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</si>
  <si>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</si>
  <si>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</si>
  <si>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</si>
  <si>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</si>
  <si>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</si>
  <si>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</si>
  <si>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</si>
  <si>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</si>
  <si>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</si>
  <si>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</si>
  <si>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</si>
  <si>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</si>
  <si>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</si>
  <si>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</si>
  <si>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</si>
  <si>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</si>
  <si>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</si>
  <si>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</si>
  <si>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</si>
  <si>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</si>
  <si>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</si>
  <si>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</si>
  <si>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</si>
  <si>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</si>
  <si>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</si>
  <si>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</si>
  <si>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</si>
  <si>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</si>
  <si>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</si>
  <si>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</si>
  <si>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</si>
  <si>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</si>
  <si>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</si>
  <si>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</si>
  <si>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</si>
  <si>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</si>
  <si>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</si>
  <si>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</si>
  <si>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</si>
  <si>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</si>
  <si>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</si>
  <si>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</si>
  <si>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</si>
  <si>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</si>
  <si>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</si>
  <si>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</si>
  <si>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</si>
  <si>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</si>
  <si>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</si>
  <si>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</si>
  <si>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</si>
  <si>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</si>
  <si>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</si>
  <si>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</si>
  <si>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</si>
  <si>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</si>
  <si>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</si>
  <si>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</si>
  <si>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</si>
  <si>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</si>
  <si>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</si>
  <si>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</si>
  <si>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</si>
  <si>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</si>
  <si>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</si>
  <si>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</si>
  <si>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</si>
  <si>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</si>
  <si>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</si>
  <si>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</si>
  <si>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</si>
  <si>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</si>
  <si>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</si>
  <si>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</si>
  <si>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</si>
  <si>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</si>
  <si>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</si>
  <si>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</si>
  <si>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</si>
  <si>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</si>
  <si>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</si>
  <si>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</si>
  <si>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</si>
  <si>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</si>
  <si>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</si>
  <si>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</si>
  <si>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</si>
  <si>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</si>
  <si>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</si>
  <si>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</si>
  <si>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</si>
  <si>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</si>
  <si>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</si>
  <si>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</si>
  <si>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</si>
  <si>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</si>
  <si>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</si>
  <si>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</si>
  <si>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</si>
  <si>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</si>
  <si>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</si>
  <si>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</si>
  <si>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</si>
  <si>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</si>
  <si>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</si>
  <si>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</si>
  <si>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</si>
  <si>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</si>
  <si>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</si>
  <si>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</si>
  <si>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</si>
  <si>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</si>
  <si>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</si>
  <si>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</si>
  <si>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</si>
  <si>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</si>
  <si>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</si>
  <si>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</si>
  <si>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</si>
  <si>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</si>
  <si>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</si>
  <si>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</si>
  <si>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</si>
  <si>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</si>
  <si>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</si>
  <si>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</si>
  <si>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</si>
  <si>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</si>
  <si>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</si>
  <si>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</si>
  <si>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</si>
  <si>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</si>
  <si>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</si>
  <si>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</si>
  <si>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</si>
  <si>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</si>
  <si>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</si>
  <si>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</si>
  <si>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</si>
  <si>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</si>
  <si>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</si>
  <si>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</si>
  <si>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</si>
  <si>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</si>
  <si>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</si>
  <si>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</si>
  <si>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</si>
  <si>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</si>
  <si>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</si>
  <si>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</si>
  <si>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</si>
  <si>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</si>
  <si>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</si>
  <si>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</si>
  <si>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</si>
  <si>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</si>
  <si>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</si>
  <si>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</si>
  <si>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</si>
  <si>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</si>
  <si>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</si>
  <si>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</si>
  <si>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</si>
  <si>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</si>
  <si>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</si>
  <si>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</si>
  <si>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</si>
  <si>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</si>
  <si>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</si>
  <si>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</si>
  <si>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</si>
  <si>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</si>
  <si>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</si>
  <si>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</si>
  <si>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</si>
  <si>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</si>
  <si>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</si>
  <si>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</si>
  <si>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</si>
  <si>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</si>
  <si>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</si>
  <si>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</si>
  <si>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</si>
  <si>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</si>
  <si>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</si>
  <si>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</si>
  <si>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</si>
  <si>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</si>
  <si>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</si>
  <si>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</si>
  <si>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</si>
  <si>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</si>
  <si>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</si>
  <si>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</si>
  <si>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</si>
  <si>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</si>
  <si>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</si>
  <si>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</si>
  <si>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</si>
  <si>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</si>
  <si>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</si>
  <si>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</si>
  <si>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</si>
  <si>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</si>
  <si>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</si>
  <si>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</si>
  <si>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</si>
  <si>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</si>
  <si>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</si>
  <si>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</si>
  <si>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</si>
  <si>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</si>
  <si>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</si>
  <si>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</si>
  <si>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</si>
  <si>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</si>
  <si>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</si>
  <si>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</si>
  <si>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</si>
  <si>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</si>
  <si>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</si>
  <si>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</si>
  <si>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</si>
  <si>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</si>
  <si>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</si>
  <si>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</si>
  <si>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</si>
  <si>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</si>
  <si>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</si>
  <si>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</si>
  <si>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</si>
  <si>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</si>
  <si>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</si>
  <si>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</si>
  <si>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</si>
  <si>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</si>
  <si>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</si>
  <si>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</si>
  <si>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</si>
  <si>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</si>
  <si>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</si>
  <si>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</si>
  <si>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</si>
  <si>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</si>
  <si>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</si>
  <si>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</si>
  <si>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</si>
  <si>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</si>
  <si>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</si>
  <si>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</si>
  <si>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</si>
  <si>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</si>
  <si>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</si>
  <si>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</si>
  <si>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</si>
  <si>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</si>
  <si>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</si>
  <si>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</si>
  <si>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</si>
  <si>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</si>
  <si>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</si>
  <si>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</si>
  <si>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</si>
  <si>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</si>
  <si>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</si>
  <si>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</si>
  <si>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</si>
  <si>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</si>
  <si>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</si>
  <si>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</si>
  <si>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</si>
  <si>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</si>
  <si>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</si>
  <si>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</si>
  <si>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</si>
  <si>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</si>
  <si>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</si>
  <si>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</si>
  <si>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</si>
  <si>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</si>
  <si>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</si>
  <si>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</si>
  <si>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</si>
  <si>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</si>
  <si>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</si>
  <si>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</si>
  <si>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</si>
  <si>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</si>
  <si>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</si>
  <si>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</si>
  <si>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</si>
  <si>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</si>
  <si>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</si>
  <si>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</si>
  <si>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</si>
  <si>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</si>
  <si>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</si>
  <si>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</si>
  <si>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</si>
  <si>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</si>
  <si>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</si>
  <si>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</si>
  <si>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</si>
  <si>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</si>
  <si>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</si>
  <si>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</si>
  <si>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</si>
  <si>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</si>
  <si>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</si>
  <si>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</si>
  <si>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</si>
  <si>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</si>
  <si>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</si>
  <si>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</si>
  <si>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</si>
  <si>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</si>
  <si>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</si>
  <si>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</si>
  <si>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</si>
  <si>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</si>
  <si>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</si>
  <si>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</si>
  <si>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</si>
  <si>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</si>
  <si>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</si>
  <si>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</si>
  <si>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</si>
  <si>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</si>
  <si>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</si>
  <si>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</si>
  <si>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</si>
  <si>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</si>
  <si>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</si>
  <si>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</si>
  <si>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</si>
  <si>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</si>
  <si>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</si>
  <si>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</si>
  <si>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</si>
  <si>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</si>
  <si>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</si>
  <si>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</si>
  <si>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</si>
  <si>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</si>
  <si>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</si>
  <si>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</si>
  <si>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</si>
  <si>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</si>
  <si>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</si>
  <si>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</si>
  <si>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</si>
  <si>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</si>
  <si>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</si>
  <si>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</si>
  <si>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</si>
  <si>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</si>
  <si>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</si>
  <si>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</si>
  <si>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</si>
  <si>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</si>
  <si>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</si>
  <si>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</si>
  <si>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</si>
  <si>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</si>
  <si>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</si>
  <si>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</si>
  <si>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</si>
  <si>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</si>
  <si>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</si>
  <si>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</si>
  <si>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</si>
  <si>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</si>
  <si>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</si>
  <si>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</si>
  <si>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</si>
  <si>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</si>
  <si>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</si>
  <si>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</si>
  <si>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</si>
  <si>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</si>
  <si>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</si>
  <si>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</si>
  <si>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</si>
  <si>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</si>
  <si>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</si>
  <si>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</si>
  <si>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</si>
  <si>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</si>
  <si>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</si>
  <si>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</si>
  <si>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</si>
  <si>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</si>
  <si>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</si>
  <si>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</si>
  <si>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</si>
  <si>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</si>
  <si>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</si>
  <si>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</si>
  <si>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</si>
  <si>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</si>
  <si>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</si>
  <si>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</si>
  <si>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</si>
  <si>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</si>
  <si>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</si>
  <si>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</si>
  <si>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</si>
  <si>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</si>
  <si>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</si>
  <si>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</si>
  <si>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</si>
  <si>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</si>
  <si>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</si>
  <si>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</si>
  <si>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</si>
  <si>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</si>
  <si>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</si>
  <si>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</si>
  <si>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</si>
  <si>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</si>
  <si>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</si>
  <si>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</si>
  <si>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</si>
  <si>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</si>
  <si>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</si>
  <si>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</si>
  <si>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</si>
  <si>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</si>
  <si>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</si>
  <si>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</si>
  <si>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</si>
  <si>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</si>
  <si>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</si>
  <si>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</si>
  <si>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</si>
  <si>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</si>
  <si>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</si>
  <si>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</si>
  <si>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</si>
  <si>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</si>
  <si>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</si>
  <si>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</si>
  <si>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</si>
  <si>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</si>
  <si>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</si>
  <si>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</si>
  <si>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</si>
  <si>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</si>
  <si>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</si>
  <si>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</si>
  <si>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</si>
  <si>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</si>
  <si>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</si>
  <si>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</si>
  <si>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</si>
  <si>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</si>
  <si>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</si>
  <si>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</si>
  <si>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</si>
  <si>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</si>
  <si>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</si>
  <si>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</si>
  <si>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</si>
  <si>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</si>
  <si>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</si>
  <si>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</si>
  <si>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</si>
  <si>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</si>
  <si>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</si>
  <si>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</si>
  <si>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</si>
  <si>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</si>
  <si>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</si>
  <si>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</si>
  <si>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</si>
  <si>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</si>
  <si>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</si>
  <si>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</si>
  <si>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</si>
  <si>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</si>
  <si>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</si>
  <si>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</si>
  <si>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</si>
  <si>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</si>
  <si>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</si>
  <si>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</si>
  <si>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</si>
  <si>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</si>
  <si>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</si>
  <si>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</si>
  <si>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</si>
  <si>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</si>
  <si>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</si>
  <si>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</si>
  <si>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</si>
  <si>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</si>
  <si>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</si>
  <si>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</si>
  <si>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</si>
  <si>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</si>
  <si>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</si>
  <si>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</si>
  <si>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</si>
  <si>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</si>
  <si>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</si>
  <si>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</si>
  <si>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</si>
  <si>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</si>
  <si>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</si>
  <si>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</si>
  <si>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</si>
  <si>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</si>
  <si>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</si>
  <si>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</si>
  <si>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</si>
  <si>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</si>
  <si>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</si>
  <si>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</si>
  <si>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</si>
  <si>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</si>
  <si>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</si>
  <si>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</si>
  <si>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</si>
  <si>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</si>
  <si>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</si>
  <si>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</si>
  <si>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</si>
  <si>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</si>
  <si>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</si>
  <si>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</si>
  <si>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</si>
  <si>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</si>
  <si>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</si>
  <si>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</si>
  <si>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</si>
  <si>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</si>
  <si>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</si>
  <si>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</si>
  <si>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</si>
  <si>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</si>
  <si>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</si>
  <si>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</si>
  <si>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</si>
  <si>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</si>
  <si>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</si>
  <si>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</si>
  <si>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</si>
  <si>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</si>
  <si>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</si>
  <si>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</si>
  <si>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</si>
  <si>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</si>
  <si>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</si>
  <si>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</si>
  <si>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</si>
  <si>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</si>
  <si>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</si>
  <si>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</si>
  <si>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</si>
  <si>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</si>
  <si>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</si>
  <si>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</si>
  <si>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</si>
  <si>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</si>
  <si>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</si>
  <si>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</si>
  <si>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</si>
  <si>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</si>
  <si>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</si>
  <si>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</si>
  <si>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</si>
  <si>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</si>
  <si>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</si>
  <si>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</si>
  <si>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</si>
  <si>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</si>
  <si>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</si>
  <si>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</si>
  <si>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</si>
  <si>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</si>
  <si>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</si>
  <si>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</si>
  <si>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</si>
  <si>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</si>
  <si>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</si>
  <si>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</si>
  <si>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</si>
  <si>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</si>
  <si>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</si>
  <si>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</si>
  <si>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</si>
  <si>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</si>
  <si>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</si>
  <si>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</si>
  <si>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</si>
  <si>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</si>
  <si>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</si>
  <si>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</si>
  <si>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</si>
  <si>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</si>
  <si>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</si>
  <si>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</si>
  <si>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</si>
  <si>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</si>
  <si>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</si>
  <si>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</si>
  <si>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</si>
  <si>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</si>
  <si>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</si>
  <si>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</si>
  <si>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</si>
  <si>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</si>
  <si>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</si>
  <si>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</si>
  <si>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</si>
  <si>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</si>
  <si>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</si>
  <si>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</si>
  <si>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</si>
  <si>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</si>
  <si>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</si>
  <si>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</si>
  <si>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</si>
  <si>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</si>
  <si>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</si>
  <si>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</si>
  <si>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</si>
  <si>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</si>
  <si>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</si>
  <si>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</si>
  <si>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</si>
  <si>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</si>
  <si>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</si>
  <si>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</si>
  <si>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</si>
  <si>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</si>
  <si>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</si>
  <si>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</si>
  <si>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</si>
  <si>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</si>
  <si>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</si>
  <si>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</si>
  <si>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</si>
  <si>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</si>
  <si>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</si>
  <si>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</si>
  <si>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</si>
  <si>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</si>
  <si>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</si>
  <si>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</si>
  <si>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</si>
  <si>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</si>
  <si>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</si>
  <si>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</si>
  <si>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</si>
  <si>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</si>
  <si>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</si>
  <si>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</si>
  <si>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</si>
  <si>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</si>
  <si>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</si>
  <si>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</si>
  <si>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</si>
  <si>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</si>
  <si>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</si>
  <si>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</si>
  <si>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</si>
  <si>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</si>
  <si>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</si>
  <si>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</si>
  <si>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</si>
  <si>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</si>
  <si>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</si>
  <si>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</si>
  <si>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</si>
  <si>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</si>
  <si>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</si>
  <si>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</si>
  <si>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</si>
  <si>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</si>
  <si>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</si>
  <si>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</si>
  <si>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</si>
  <si>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</si>
  <si>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</si>
  <si>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</si>
  <si>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</si>
  <si>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</si>
  <si>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</si>
  <si>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</si>
  <si>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</si>
  <si>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</si>
  <si>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</si>
  <si>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</si>
  <si>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</si>
  <si>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</si>
  <si>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</si>
  <si>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</si>
  <si>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</si>
  <si>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</si>
  <si>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</si>
  <si>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</si>
  <si>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</si>
  <si>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</si>
  <si>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</si>
  <si>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</si>
  <si>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</si>
  <si>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</si>
  <si>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</si>
  <si>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</si>
  <si>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</si>
  <si>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</si>
  <si>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</si>
  <si>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</si>
  <si>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</si>
  <si>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</si>
  <si>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</si>
  <si>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</si>
  <si>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</si>
  <si>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</si>
  <si>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</si>
  <si>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</si>
  <si>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</si>
  <si>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</si>
  <si>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</si>
  <si>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</si>
  <si>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</si>
  <si>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</si>
  <si>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</si>
  <si>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</si>
  <si>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</si>
  <si>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</si>
  <si>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</si>
  <si>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</si>
  <si>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</si>
  <si>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</si>
  <si>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</si>
  <si>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</si>
  <si>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</si>
  <si>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</si>
  <si>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</si>
  <si>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</si>
  <si>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</si>
  <si>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</si>
  <si>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</si>
  <si>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</si>
  <si>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</si>
  <si>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</si>
  <si>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</si>
  <si>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</si>
  <si>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</si>
  <si>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</si>
  <si>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</si>
  <si>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</si>
  <si>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</si>
  <si>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</si>
  <si>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</si>
  <si>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</si>
  <si>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</si>
  <si>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</si>
  <si>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</si>
  <si>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</si>
  <si>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</si>
  <si>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</si>
  <si>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</si>
  <si>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</si>
  <si>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</si>
  <si>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</si>
  <si>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</si>
  <si>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</si>
  <si>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</si>
  <si>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</si>
  <si>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</si>
  <si>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</si>
  <si>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</si>
  <si>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</si>
  <si>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</si>
  <si>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</si>
  <si>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</si>
  <si>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</si>
  <si>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</si>
  <si>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</si>
  <si>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</si>
  <si>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</si>
  <si>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</si>
  <si>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</si>
  <si>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</si>
  <si>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</si>
  <si>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</si>
  <si>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</si>
  <si>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</si>
  <si>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</si>
  <si>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</si>
  <si>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</si>
  <si>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</si>
  <si>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</si>
  <si>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</si>
  <si>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</si>
  <si>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</si>
  <si>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</si>
  <si>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</si>
  <si>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</si>
  <si>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</si>
  <si>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</si>
  <si>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</si>
  <si>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</si>
  <si>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</si>
  <si>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</si>
  <si>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</si>
  <si>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</si>
  <si>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</si>
  <si>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</si>
  <si>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</si>
  <si>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</si>
  <si>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</si>
  <si>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</si>
  <si>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</si>
  <si>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</si>
  <si>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</si>
  <si>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</si>
  <si>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</si>
  <si>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</si>
  <si>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</si>
  <si>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</si>
  <si>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</si>
  <si>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</si>
  <si>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</si>
  <si>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</si>
  <si>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</si>
  <si>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</si>
  <si>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</si>
  <si>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</si>
  <si>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</si>
  <si>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</si>
  <si>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</si>
  <si>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</si>
  <si>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</si>
  <si>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</si>
  <si>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</si>
  <si>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</si>
  <si>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</si>
  <si>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</si>
  <si>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</si>
  <si>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</si>
  <si>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</si>
  <si>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</si>
  <si>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</si>
  <si>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</si>
  <si>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</si>
  <si>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</si>
  <si>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</si>
  <si>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</si>
  <si>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</si>
  <si>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</si>
  <si>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</si>
  <si>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</si>
  <si>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</si>
  <si>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</si>
  <si>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</si>
  <si>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</si>
  <si>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</si>
  <si>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</si>
  <si>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</si>
  <si>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</si>
  <si>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</si>
  <si>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</si>
  <si>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</si>
  <si>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</si>
  <si>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</si>
  <si>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</si>
  <si>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</si>
  <si>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</si>
  <si>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</si>
  <si>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</si>
  <si>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</si>
  <si>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</si>
  <si>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</si>
  <si>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</si>
  <si>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</si>
  <si>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</si>
  <si>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</si>
  <si>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</si>
  <si>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</si>
  <si>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</si>
  <si>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</si>
  <si>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</si>
  <si>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</si>
  <si>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</si>
  <si>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</si>
  <si>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</si>
  <si>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</si>
  <si>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</si>
  <si>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</si>
  <si>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</si>
  <si>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</si>
  <si>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</si>
  <si>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</si>
  <si>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</si>
  <si>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</si>
  <si>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</si>
  <si>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</si>
  <si>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</si>
  <si>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</si>
  <si>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</si>
  <si>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</si>
  <si>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</si>
  <si>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</si>
  <si>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</si>
  <si>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</si>
  <si>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</si>
  <si>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</si>
  <si>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</si>
  <si>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</si>
  <si>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</si>
  <si>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</si>
  <si>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</si>
  <si>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</si>
  <si>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</si>
  <si>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</si>
  <si>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</si>
  <si>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</si>
  <si>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</si>
  <si>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</si>
  <si>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</si>
  <si>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</si>
  <si>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</si>
  <si>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</si>
  <si>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</si>
  <si>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</si>
  <si>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</si>
  <si>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</si>
  <si>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</si>
  <si>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</si>
  <si>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</si>
  <si>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</si>
  <si>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</si>
  <si>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</si>
  <si>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</si>
  <si>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</si>
  <si>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</si>
  <si>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</si>
  <si>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</si>
  <si>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</si>
  <si>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</si>
  <si>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</si>
  <si>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</si>
  <si>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</si>
  <si>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</si>
  <si>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</si>
  <si>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</si>
  <si>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</si>
  <si>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</si>
  <si>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</si>
  <si>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</si>
  <si>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</si>
  <si>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</si>
  <si>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</si>
  <si>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</si>
  <si>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</si>
  <si>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</si>
  <si>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</si>
  <si>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</si>
  <si>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</si>
  <si>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</si>
  <si>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</si>
  <si>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</si>
  <si>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</si>
  <si>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</si>
  <si>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</si>
  <si>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</si>
  <si>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</si>
  <si>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</si>
  <si>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</si>
  <si>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</si>
  <si>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</si>
  <si>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</si>
  <si>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</si>
  <si>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</si>
  <si>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</si>
  <si>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</si>
  <si>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</si>
  <si>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</si>
  <si>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</si>
  <si>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</si>
  <si>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</si>
  <si>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</si>
  <si>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</si>
  <si>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</si>
  <si>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</si>
  <si>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</si>
  <si>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</si>
  <si>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</si>
  <si>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</si>
  <si>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</si>
  <si>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</si>
  <si>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</si>
  <si>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</si>
  <si>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</si>
  <si>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</si>
  <si>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</si>
  <si>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</si>
  <si>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</si>
  <si>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</si>
  <si>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</si>
  <si>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</si>
  <si>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</si>
  <si>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</si>
  <si>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</si>
  <si>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</si>
  <si>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</si>
  <si>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</si>
  <si>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</si>
  <si>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</si>
  <si>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</si>
  <si>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</si>
  <si>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</si>
  <si>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</si>
  <si>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</si>
  <si>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</si>
  <si>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</si>
  <si>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</si>
  <si>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</si>
  <si>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</si>
  <si>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</si>
  <si>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</si>
  <si>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</si>
  <si>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</si>
  <si>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</si>
  <si>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</si>
  <si>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</si>
  <si>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</si>
  <si>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</si>
  <si>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</si>
  <si>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</si>
  <si>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</si>
  <si>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</si>
  <si>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</si>
  <si>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</si>
  <si>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</si>
  <si>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</si>
  <si>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</si>
  <si>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</si>
  <si>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</si>
  <si>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</si>
  <si>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</si>
  <si>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</si>
  <si>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</si>
  <si>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</si>
  <si>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</si>
  <si>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</si>
  <si>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</si>
  <si>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</si>
  <si>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</si>
  <si>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</si>
  <si>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</si>
  <si>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</si>
  <si>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</si>
  <si>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</si>
  <si>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</si>
  <si>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</si>
  <si>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</si>
  <si>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</si>
  <si>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</si>
  <si>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</si>
  <si>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</si>
  <si>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</si>
  <si>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</si>
  <si>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</si>
  <si>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</si>
  <si>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</si>
  <si>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</si>
  <si>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</si>
  <si>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</si>
  <si>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</si>
  <si>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</si>
  <si>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</si>
  <si>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</si>
  <si>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</si>
  <si>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</si>
  <si>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</si>
  <si>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</si>
  <si>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</si>
  <si>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</si>
  <si>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</si>
  <si>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</si>
  <si>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</si>
  <si>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</si>
  <si>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</si>
  <si>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</si>
  <si>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</si>
  <si>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</si>
  <si>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</si>
  <si>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</si>
  <si>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</si>
  <si>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</si>
  <si>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</si>
  <si>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</si>
  <si>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</si>
  <si>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</si>
  <si>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</si>
  <si>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</si>
  <si>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</si>
  <si>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</si>
  <si>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</si>
  <si>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</si>
  <si>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</si>
  <si>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</si>
  <si>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</si>
  <si>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</si>
  <si>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</si>
  <si>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</si>
  <si>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</si>
  <si>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</si>
  <si>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</si>
  <si>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</si>
  <si>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</si>
  <si>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</si>
  <si>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</si>
  <si>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</si>
  <si>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</si>
  <si>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</si>
  <si>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</si>
  <si>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</si>
  <si>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</si>
  <si>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</si>
  <si>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</si>
  <si>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</si>
  <si>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</si>
  <si>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</si>
  <si>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</si>
  <si>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</si>
  <si>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</si>
  <si>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</si>
  <si>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</si>
  <si>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</si>
  <si>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</si>
  <si>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</si>
  <si>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</si>
  <si>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</si>
  <si>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</si>
  <si>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</si>
  <si>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</si>
  <si>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</si>
  <si>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</si>
  <si>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</si>
  <si>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</si>
  <si>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</si>
  <si>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</si>
  <si>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</si>
  <si>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</si>
  <si>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</si>
  <si>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</si>
  <si>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</si>
  <si>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</si>
  <si>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</si>
  <si>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</si>
  <si>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</si>
  <si>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</si>
  <si>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</si>
  <si>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</si>
  <si>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</si>
  <si>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</si>
  <si>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</si>
  <si>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</si>
  <si>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</si>
  <si>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</si>
  <si>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</si>
  <si>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</si>
  <si>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</si>
  <si>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</si>
  <si>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</si>
  <si>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</si>
  <si>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</si>
  <si>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</si>
  <si>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</si>
  <si>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</si>
  <si>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</si>
  <si>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</si>
  <si>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</si>
  <si>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</si>
  <si>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</si>
  <si>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</si>
  <si>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</si>
  <si>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</si>
  <si>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</si>
  <si>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</si>
  <si>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</si>
  <si>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</si>
  <si>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</si>
  <si>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</si>
  <si>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</si>
  <si>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</si>
  <si>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</si>
  <si>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</si>
  <si>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</si>
  <si>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</si>
  <si>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</si>
  <si>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</si>
  <si>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</si>
  <si>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</si>
  <si>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</si>
  <si>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</si>
  <si>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</si>
  <si>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</si>
  <si>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</si>
  <si>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</si>
  <si>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</si>
  <si>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</si>
  <si>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</si>
  <si>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</si>
  <si>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</si>
  <si>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</si>
  <si>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</si>
  <si>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</si>
  <si>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</si>
  <si>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</si>
  <si>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</si>
  <si>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</si>
  <si>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</si>
  <si>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</si>
  <si>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</si>
  <si>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</si>
  <si>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</si>
  <si>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</si>
  <si>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</si>
  <si>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</si>
  <si>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</si>
  <si>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</si>
  <si>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</si>
  <si>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</si>
  <si>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</si>
  <si>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</si>
  <si>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</si>
  <si>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</si>
  <si>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</si>
  <si>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</si>
  <si>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</si>
  <si>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</si>
  <si>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</si>
  <si>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</si>
  <si>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</si>
  <si>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</si>
  <si>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</si>
  <si>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</si>
  <si>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</si>
  <si>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</si>
  <si>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</si>
  <si>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</si>
  <si>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</si>
  <si>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</si>
  <si>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</si>
  <si>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</si>
  <si>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</si>
  <si>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</si>
  <si>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</si>
  <si>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</si>
  <si>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</si>
  <si>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</si>
  <si>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</si>
  <si>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</si>
  <si>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</si>
  <si>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</si>
  <si>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</si>
  <si>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</si>
  <si>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</si>
  <si>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</si>
  <si>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</si>
  <si>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</si>
  <si>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</si>
  <si>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</si>
  <si>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</si>
  <si>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</si>
  <si>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</si>
  <si>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</si>
  <si>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</si>
  <si>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</si>
  <si>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</si>
  <si>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</si>
  <si>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</si>
  <si>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</si>
  <si>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</si>
  <si>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</si>
  <si>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</si>
  <si>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</si>
  <si>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</si>
  <si>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</si>
  <si>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</si>
  <si>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</si>
  <si>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</si>
  <si>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</si>
  <si>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</si>
  <si>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</si>
  <si>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</si>
  <si>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</si>
  <si>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</si>
  <si>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</si>
  <si>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</si>
  <si>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</si>
  <si>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</si>
  <si>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</si>
  <si>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</si>
  <si>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</si>
  <si>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</si>
  <si>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</si>
  <si>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</si>
  <si>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</si>
  <si>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</si>
  <si>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</si>
  <si>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</si>
  <si>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</si>
  <si>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</si>
  <si>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</si>
  <si>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</si>
  <si>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</si>
  <si>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</si>
  <si>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</si>
  <si>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</si>
  <si>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</si>
  <si>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</si>
  <si>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</si>
  <si>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</si>
  <si>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</si>
  <si>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</si>
  <si>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</si>
  <si>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</si>
  <si>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</si>
  <si>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</si>
  <si>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</si>
  <si>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</si>
  <si>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</si>
  <si>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</si>
  <si>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</si>
  <si>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</si>
  <si>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</si>
  <si>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</si>
  <si>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</si>
  <si>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</si>
  <si>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</si>
  <si>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</si>
  <si>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</si>
  <si>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</si>
  <si>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</si>
  <si>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</si>
  <si>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</si>
  <si>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</si>
  <si>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</si>
  <si>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</si>
  <si>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</si>
  <si>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</si>
  <si>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</si>
  <si>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</si>
  <si>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</si>
  <si>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</si>
  <si>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</si>
  <si>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</si>
  <si>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</si>
  <si>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</si>
  <si>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</si>
  <si>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</si>
  <si>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</si>
  <si>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</si>
  <si>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</si>
  <si>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</si>
  <si>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</si>
  <si>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</si>
  <si>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</si>
  <si>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</si>
  <si>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</si>
  <si>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</si>
  <si>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</si>
  <si>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</si>
  <si>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</si>
  <si>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</si>
  <si>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</si>
  <si>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</si>
  <si>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</si>
  <si>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</si>
  <si>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</si>
  <si>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</si>
  <si>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</si>
  <si>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</si>
  <si>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</si>
  <si>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</si>
  <si>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</si>
  <si>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</si>
  <si>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</si>
  <si>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</si>
  <si>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</si>
  <si>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</si>
  <si>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</si>
  <si>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</si>
  <si>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</si>
  <si>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</si>
  <si>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</si>
  <si>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</si>
  <si>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</si>
  <si>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</si>
  <si>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</si>
  <si>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</si>
  <si>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</si>
  <si>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</si>
  <si>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</si>
  <si>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</si>
  <si>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</si>
  <si>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</si>
  <si>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</si>
  <si>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</si>
  <si>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</si>
  <si>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</si>
  <si>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</si>
  <si>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</si>
  <si>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</si>
  <si>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</si>
  <si>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</si>
  <si>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</si>
  <si>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</si>
  <si>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</si>
  <si>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</si>
  <si>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</si>
  <si>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</si>
  <si>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</si>
  <si>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</si>
  <si>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</si>
  <si>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</si>
  <si>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</si>
  <si>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</si>
  <si>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</si>
  <si>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</si>
  <si>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</si>
  <si>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</si>
  <si>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</si>
  <si>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</si>
  <si>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</si>
  <si>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</si>
  <si>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</si>
  <si>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</si>
  <si>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</si>
  <si>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</si>
  <si>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</si>
  <si>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</si>
  <si>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</si>
  <si>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</si>
  <si>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</si>
  <si>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</si>
  <si>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</si>
  <si>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</si>
  <si>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</si>
  <si>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</si>
  <si>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</si>
  <si>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</si>
  <si>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</si>
  <si>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</si>
  <si>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</si>
  <si>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</si>
  <si>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</si>
  <si>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</si>
  <si>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</si>
  <si>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</si>
  <si>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</si>
  <si>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</si>
  <si>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</si>
  <si>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</si>
  <si>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</si>
  <si>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</si>
  <si>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</si>
  <si>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</si>
  <si>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</si>
  <si>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</si>
  <si>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</si>
  <si>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</si>
  <si>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</si>
  <si>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</si>
  <si>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</si>
  <si>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</si>
  <si>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</si>
  <si>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</si>
  <si>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</si>
  <si>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</si>
  <si>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</si>
  <si>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</si>
  <si>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</si>
  <si>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</si>
  <si>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</si>
  <si>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</si>
  <si>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</si>
  <si>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</si>
  <si>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</si>
  <si>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</si>
  <si>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</si>
  <si>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</si>
  <si>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</si>
  <si>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</si>
  <si>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</si>
  <si>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</si>
  <si>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</si>
  <si>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</si>
  <si>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</si>
  <si>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</si>
  <si>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</si>
  <si>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</si>
  <si>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</si>
  <si>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</si>
  <si>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</si>
  <si>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</si>
  <si>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</si>
  <si>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</si>
  <si>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</si>
  <si>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</si>
  <si>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</si>
  <si>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</si>
  <si>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</si>
  <si>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</si>
  <si>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</si>
  <si>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</si>
  <si>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</si>
  <si>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</si>
  <si>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</si>
  <si>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</si>
  <si>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</si>
  <si>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</si>
  <si>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</si>
  <si>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</si>
  <si>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</si>
  <si>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</si>
  <si>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</si>
  <si>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</si>
  <si>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</si>
  <si>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</si>
  <si>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</si>
  <si>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</si>
  <si>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</si>
  <si>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</si>
  <si>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</si>
  <si>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</si>
  <si>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</si>
  <si>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</si>
  <si>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</si>
  <si>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</si>
  <si>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</si>
  <si>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</si>
  <si>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</si>
  <si>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</si>
  <si>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</si>
  <si>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</si>
  <si>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</si>
  <si>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</si>
  <si>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</si>
  <si>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</si>
  <si>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</si>
  <si>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</si>
  <si>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</si>
  <si>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</si>
  <si>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</si>
  <si>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</si>
  <si>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</si>
  <si>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</si>
  <si>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</si>
  <si>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</si>
  <si>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</si>
  <si>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</si>
  <si>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</si>
  <si>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</si>
  <si>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</si>
  <si>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</si>
  <si>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</si>
  <si>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</si>
  <si>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</si>
  <si>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</si>
  <si>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</si>
  <si>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</si>
  <si>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</si>
  <si>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</si>
  <si>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</si>
  <si>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</si>
  <si>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</si>
  <si>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</si>
  <si>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</si>
  <si>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</si>
  <si>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</si>
  <si>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</si>
  <si>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</si>
  <si>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</si>
  <si>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</si>
  <si>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</si>
  <si>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</si>
  <si>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</si>
  <si>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</si>
  <si>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</si>
  <si>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</si>
  <si>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</si>
  <si>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</si>
  <si>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</si>
  <si>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</si>
  <si>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</si>
  <si>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</si>
  <si>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</si>
  <si>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</si>
  <si>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</si>
  <si>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</si>
  <si>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</si>
  <si>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</si>
  <si>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</si>
  <si>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</si>
  <si>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</si>
  <si>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</si>
  <si>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</si>
  <si>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</si>
  <si>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</si>
  <si>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</si>
  <si>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</si>
  <si>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</si>
  <si>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</si>
  <si>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</si>
  <si>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</si>
  <si>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</si>
  <si>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</si>
  <si>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</si>
  <si>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</si>
  <si>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</si>
  <si>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</si>
  <si>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</si>
  <si>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</si>
  <si>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</si>
  <si>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</si>
  <si>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</si>
  <si>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</si>
  <si>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</si>
  <si>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</si>
  <si>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</si>
  <si>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</si>
  <si>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</si>
  <si>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</si>
  <si>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</si>
  <si>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</si>
  <si>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</si>
  <si>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</si>
  <si>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</si>
  <si>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</si>
  <si>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</si>
  <si>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</si>
  <si>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</si>
  <si>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</si>
  <si>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</si>
  <si>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</si>
  <si>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</si>
  <si>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</si>
  <si>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</si>
  <si>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</si>
  <si>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</si>
  <si>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</si>
  <si>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</si>
  <si>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</si>
  <si>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</si>
  <si>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</si>
  <si>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</si>
  <si>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</si>
  <si>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</si>
  <si>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</si>
  <si>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</si>
  <si>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</si>
  <si>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</si>
  <si>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</si>
  <si>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</si>
  <si>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</si>
  <si>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</si>
  <si>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</si>
  <si>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</si>
  <si>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</si>
  <si>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</si>
  <si>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</si>
  <si>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</si>
  <si>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</si>
  <si>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</si>
  <si>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</si>
  <si>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</si>
  <si>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</si>
  <si>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</si>
  <si>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</si>
  <si>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</si>
  <si>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</si>
  <si>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</si>
  <si>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</si>
  <si>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</si>
  <si>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</si>
  <si>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</si>
  <si>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</si>
  <si>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</si>
  <si>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</si>
  <si>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</si>
  <si>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</si>
  <si>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</si>
  <si>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</si>
  <si>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</si>
  <si>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</si>
  <si>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</si>
  <si>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</si>
  <si>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</si>
  <si>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</si>
  <si>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</si>
  <si>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</si>
  <si>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</si>
  <si>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</si>
  <si>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</si>
  <si>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</si>
  <si>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</si>
  <si>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</si>
  <si>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</si>
  <si>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</si>
  <si>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</si>
  <si>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</si>
  <si>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</si>
  <si>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</si>
  <si>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</si>
  <si>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</si>
  <si>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</si>
  <si>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</si>
  <si>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</si>
  <si>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</si>
  <si>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</si>
  <si>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</si>
  <si>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</si>
  <si>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</si>
  <si>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</si>
  <si>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</si>
  <si>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</si>
  <si>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</si>
  <si>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</si>
  <si>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</si>
  <si>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</si>
  <si>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</si>
  <si>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</si>
  <si>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</si>
  <si>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</si>
  <si>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</si>
  <si>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</si>
  <si>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</si>
  <si>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</si>
  <si>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</si>
  <si>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</si>
  <si>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</si>
  <si>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</si>
  <si>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</si>
  <si>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</si>
  <si>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</si>
  <si>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</si>
  <si>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</si>
  <si>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</si>
  <si>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</si>
  <si>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</si>
  <si>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</si>
  <si>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</si>
  <si>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</si>
  <si>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</si>
  <si>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</si>
  <si>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</si>
  <si>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</si>
  <si>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</si>
  <si>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</si>
  <si>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</si>
  <si>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</si>
  <si>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</si>
  <si>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</si>
  <si>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</si>
  <si>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</si>
  <si>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</si>
  <si>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</si>
  <si>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</si>
  <si>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</si>
  <si>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</si>
  <si>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</si>
  <si>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</si>
  <si>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</si>
  <si>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</si>
  <si>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</si>
  <si>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</si>
  <si>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</si>
  <si>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</si>
  <si>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</si>
  <si>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</si>
  <si>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</si>
  <si>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</si>
  <si>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</si>
  <si>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</si>
  <si>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</si>
  <si>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</si>
  <si>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</si>
  <si>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</si>
  <si>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</si>
  <si>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</si>
  <si>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</si>
  <si>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</si>
  <si>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</si>
  <si>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</si>
  <si>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</si>
  <si>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</si>
  <si>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</si>
  <si>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</si>
  <si>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</si>
  <si>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</si>
  <si>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</si>
  <si>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</si>
  <si>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</si>
  <si>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</si>
  <si>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</si>
  <si>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</si>
  <si>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</si>
  <si>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</si>
  <si>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</si>
  <si>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</si>
  <si>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</si>
  <si>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</si>
  <si>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</si>
  <si>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</si>
  <si>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</si>
  <si>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</si>
  <si>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</si>
  <si>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</si>
  <si>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</si>
  <si>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</si>
  <si>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</si>
  <si>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</si>
  <si>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</si>
  <si>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</si>
  <si>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</si>
  <si>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</si>
  <si>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</si>
  <si>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</si>
  <si>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</si>
  <si>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</si>
  <si>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</si>
  <si>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</si>
  <si>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</si>
  <si>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</si>
  <si>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</si>
  <si>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</si>
  <si>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</si>
  <si>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</si>
  <si>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</si>
  <si>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</si>
  <si>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</si>
  <si>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</si>
  <si>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</si>
  <si>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</si>
  <si>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</si>
  <si>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</si>
  <si>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</si>
  <si>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</si>
  <si>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</si>
  <si>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</si>
  <si>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</si>
  <si>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</si>
  <si>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</si>
  <si>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</si>
  <si>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</si>
  <si>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</si>
  <si>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</si>
  <si>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</si>
  <si>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</si>
  <si>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</si>
  <si>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</si>
  <si>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</si>
  <si>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</si>
  <si>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</si>
  <si>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</si>
  <si>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</si>
  <si>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</si>
  <si>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</si>
  <si>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</si>
  <si>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</si>
  <si>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</si>
  <si>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</si>
  <si>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</si>
  <si>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</si>
  <si>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</si>
  <si>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</si>
  <si>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</si>
  <si>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</si>
  <si>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</si>
  <si>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</si>
  <si>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</si>
  <si>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</si>
  <si>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</si>
  <si>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</si>
  <si>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</si>
  <si>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</si>
  <si>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</si>
  <si>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</si>
  <si>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</si>
  <si>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</si>
  <si>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</si>
  <si>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</si>
  <si>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</si>
  <si>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</si>
  <si>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</si>
  <si>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</si>
  <si>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</si>
  <si>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</si>
  <si>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</si>
  <si>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</si>
  <si>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</si>
  <si>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</si>
  <si>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</si>
  <si>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</si>
  <si>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</si>
  <si>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</si>
  <si>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</si>
  <si>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</si>
  <si>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</si>
  <si>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</si>
  <si>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</si>
  <si>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</si>
  <si>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</si>
  <si>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</si>
  <si>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</si>
  <si>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</si>
  <si>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</si>
  <si>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</si>
  <si>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</si>
  <si>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</si>
  <si>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</si>
  <si>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</si>
  <si>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</si>
  <si>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</si>
  <si>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</si>
  <si>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</si>
  <si>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</si>
  <si>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</si>
  <si>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</si>
  <si>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</si>
  <si>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</si>
  <si>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</si>
  <si>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</si>
  <si>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</si>
  <si>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</si>
  <si>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</si>
  <si>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</si>
  <si>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</si>
  <si>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</si>
  <si>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</si>
  <si>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</si>
  <si>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</si>
  <si>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</si>
  <si>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</si>
  <si>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</si>
  <si>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</si>
  <si>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</si>
  <si>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</si>
  <si>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</si>
  <si>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</si>
  <si>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</si>
  <si>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</si>
  <si>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</si>
  <si>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</si>
  <si>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</si>
  <si>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</si>
  <si>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</si>
  <si>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</si>
  <si>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</si>
  <si>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</si>
  <si>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</si>
  <si>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</si>
  <si>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</si>
  <si>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</si>
  <si>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</si>
  <si>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</si>
  <si>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</si>
  <si>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</si>
  <si>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</si>
  <si>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</si>
  <si>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</si>
  <si>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</si>
  <si>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</si>
  <si>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</si>
  <si>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</si>
  <si>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</si>
  <si>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</si>
  <si>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</si>
  <si>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</si>
  <si>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</si>
  <si>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</si>
  <si>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</si>
  <si>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</si>
  <si>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</si>
  <si>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</si>
  <si>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</si>
  <si>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</si>
  <si>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</si>
  <si>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</si>
  <si>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</si>
  <si>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</si>
  <si>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</si>
  <si>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</si>
  <si>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</si>
  <si>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</si>
  <si>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</si>
  <si>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</si>
  <si>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</si>
  <si>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</si>
  <si>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</si>
  <si>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</si>
  <si>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</si>
  <si>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</si>
  <si>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</si>
  <si>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</si>
  <si>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</si>
  <si>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</si>
  <si>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</si>
  <si>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</si>
  <si>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</si>
  <si>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</si>
  <si>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</si>
  <si>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</si>
  <si>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</si>
  <si>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</si>
  <si>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</si>
  <si>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</si>
  <si>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</si>
  <si>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</si>
  <si>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</si>
  <si>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</si>
  <si>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</si>
  <si>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</si>
  <si>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</si>
  <si>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</si>
  <si>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</si>
  <si>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</si>
  <si>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</si>
  <si>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</si>
  <si>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</si>
  <si>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</si>
  <si>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</si>
  <si>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</si>
  <si>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</si>
  <si>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</si>
  <si>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</si>
  <si>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</si>
  <si>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</si>
  <si>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</si>
  <si>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</si>
  <si>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</si>
  <si>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</si>
  <si>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</si>
  <si>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</si>
  <si>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</si>
  <si>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</si>
  <si>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</si>
  <si>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</si>
  <si>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</si>
  <si>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</si>
  <si>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</si>
  <si>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</si>
  <si>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</si>
  <si>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</si>
  <si>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</si>
  <si>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</si>
  <si>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</si>
  <si>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</si>
  <si>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</si>
  <si>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</si>
  <si>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</si>
  <si>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</si>
  <si>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</si>
  <si>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</si>
  <si>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</si>
  <si>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</si>
  <si>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</si>
  <si>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</si>
  <si>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</si>
  <si>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</si>
  <si>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</si>
  <si>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</si>
  <si>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</si>
  <si>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</si>
  <si>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</si>
  <si>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</si>
  <si>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</si>
  <si>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</si>
  <si>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</si>
  <si>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</si>
  <si>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</si>
  <si>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</si>
  <si>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</si>
  <si>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</si>
  <si>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</si>
  <si>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</si>
  <si>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</si>
  <si>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</si>
  <si>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</si>
  <si>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</si>
  <si>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</si>
  <si>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</si>
  <si>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</si>
  <si>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</si>
  <si>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</si>
  <si>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</si>
  <si>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</si>
  <si>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</si>
  <si>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</si>
  <si>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</si>
  <si>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</si>
  <si>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</si>
  <si>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</si>
  <si>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</si>
  <si>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</si>
  <si>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</si>
  <si>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</si>
  <si>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</si>
  <si>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</si>
  <si>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</si>
  <si>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</si>
  <si>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</si>
  <si>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</si>
  <si>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</si>
  <si>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</si>
  <si>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</si>
  <si>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</si>
  <si>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</si>
  <si>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</si>
  <si>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</si>
  <si>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</si>
  <si>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</si>
  <si>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</si>
  <si>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</si>
  <si>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</si>
  <si>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</si>
  <si>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</si>
  <si>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</si>
  <si>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</si>
  <si>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</si>
  <si>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</si>
  <si>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</si>
  <si>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</si>
  <si>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</si>
  <si>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</si>
  <si>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</si>
  <si>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</si>
  <si>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</si>
  <si>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</si>
  <si>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</si>
  <si>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</si>
  <si>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</si>
  <si>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</si>
  <si>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</si>
  <si>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</si>
  <si>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</si>
  <si>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</si>
  <si>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</si>
  <si>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</si>
  <si>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</si>
  <si>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</si>
  <si>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</si>
  <si>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</si>
  <si>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</si>
  <si>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</si>
  <si>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</si>
  <si>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</si>
  <si>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</si>
  <si>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</si>
  <si>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</si>
  <si>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</si>
  <si>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</si>
  <si>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</si>
  <si>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</si>
  <si>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</si>
  <si>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</si>
  <si>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</si>
  <si>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</si>
  <si>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</si>
  <si>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</si>
  <si>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</si>
  <si>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</si>
  <si>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</si>
  <si>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</si>
  <si>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</si>
  <si>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</si>
  <si>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</si>
  <si>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</si>
  <si>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</si>
  <si>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</si>
  <si>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</si>
  <si>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</si>
  <si>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</si>
  <si>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</si>
  <si>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</si>
  <si>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</si>
  <si>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</si>
  <si>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</si>
  <si>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</si>
  <si>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</si>
  <si>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</si>
  <si>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</si>
  <si>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</si>
  <si>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</si>
  <si>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</si>
  <si>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</si>
  <si>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</si>
  <si>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</si>
  <si>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</si>
  <si>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</si>
  <si>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</si>
  <si>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</si>
  <si>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</si>
  <si>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</si>
  <si>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</si>
  <si>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</si>
  <si>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</si>
  <si>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</si>
  <si>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</si>
  <si>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</si>
  <si>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</si>
  <si>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</si>
  <si>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</si>
  <si>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</si>
  <si>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</si>
  <si>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</si>
  <si>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</si>
  <si>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</si>
  <si>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</si>
  <si>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</si>
  <si>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</si>
  <si>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</si>
  <si>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</si>
  <si>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</si>
  <si>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</si>
  <si>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</si>
  <si>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</si>
  <si>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</si>
  <si>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</si>
  <si>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</si>
  <si>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</si>
  <si>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</si>
  <si>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</si>
  <si>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</si>
  <si>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</si>
  <si>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</si>
  <si>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</si>
  <si>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</si>
  <si>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</si>
  <si>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</si>
  <si>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</si>
  <si>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</si>
  <si>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</si>
  <si>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</si>
  <si>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</si>
  <si>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</si>
  <si>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</si>
  <si>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</si>
  <si>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</si>
  <si>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</si>
  <si>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</si>
  <si>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</si>
  <si>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</si>
  <si>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</si>
  <si>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</si>
  <si>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</si>
  <si>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</si>
  <si>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</si>
  <si>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</si>
  <si>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</si>
  <si>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</si>
  <si>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</si>
  <si>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</si>
  <si>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</si>
  <si>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</si>
  <si>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</si>
  <si>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</si>
  <si>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</si>
  <si>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</si>
  <si>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</si>
  <si>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</si>
  <si>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</si>
  <si>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</si>
  <si>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</si>
  <si>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</si>
  <si>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</si>
  <si>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</si>
  <si>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</si>
  <si>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</si>
  <si>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</si>
  <si>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</si>
  <si>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</si>
  <si>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</si>
  <si>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</si>
  <si>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</si>
  <si>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</si>
  <si>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</si>
  <si>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</si>
  <si>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</si>
  <si>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</si>
  <si>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</si>
  <si>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</si>
  <si>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</si>
  <si>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</si>
  <si>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</si>
  <si>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</si>
  <si>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</si>
  <si>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</si>
  <si>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</si>
  <si>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</si>
  <si>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</si>
  <si>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</si>
  <si>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</si>
  <si>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</si>
  <si>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</si>
  <si>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</si>
  <si>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</si>
  <si>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</si>
  <si>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</si>
  <si>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</si>
  <si>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</si>
  <si>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</si>
  <si>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</si>
  <si>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</si>
  <si>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</si>
  <si>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</si>
  <si>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</si>
  <si>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</si>
  <si>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</si>
  <si>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</si>
  <si>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</si>
  <si>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</si>
  <si>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</si>
  <si>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</si>
  <si>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</si>
  <si>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</si>
  <si>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</si>
  <si>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</si>
  <si>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</si>
  <si>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</si>
  <si>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</si>
  <si>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</si>
  <si>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</si>
  <si>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</si>
  <si>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</si>
  <si>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</si>
  <si>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</si>
  <si>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</si>
  <si>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</si>
  <si>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</si>
  <si>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</si>
  <si>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</si>
  <si>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</si>
  <si>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</si>
  <si>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</si>
  <si>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</si>
  <si>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</si>
  <si>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</si>
  <si>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</si>
  <si>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</si>
  <si>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</si>
  <si>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</si>
  <si>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</si>
  <si>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</si>
  <si>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</si>
  <si>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</si>
  <si>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</si>
  <si>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</si>
  <si>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</si>
  <si>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</si>
  <si>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</si>
  <si>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</si>
  <si>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</si>
  <si>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</si>
  <si>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</si>
  <si>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</si>
  <si>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</si>
  <si>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</si>
  <si>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</si>
  <si>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</si>
  <si>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</si>
  <si>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</si>
  <si>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</si>
  <si>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</si>
  <si>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</si>
  <si>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</si>
  <si>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</si>
  <si>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</si>
  <si>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</si>
  <si>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</si>
  <si>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</si>
  <si>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</si>
  <si>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</si>
  <si>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</si>
  <si>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</si>
  <si>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</si>
  <si>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</si>
  <si>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</si>
  <si>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</si>
  <si>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</si>
  <si>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</si>
  <si>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</si>
  <si>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</si>
  <si>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</si>
  <si>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</si>
  <si>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</si>
  <si>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</si>
  <si>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</si>
  <si>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</si>
  <si>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</si>
  <si>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</si>
  <si>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</si>
  <si>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</si>
  <si>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</si>
  <si>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</si>
  <si>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</si>
  <si>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</si>
  <si>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</si>
  <si>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</si>
  <si>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</si>
  <si>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</si>
  <si>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</si>
  <si>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</si>
  <si>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</si>
  <si>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</si>
  <si>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</si>
  <si>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</si>
  <si>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</si>
  <si>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</si>
  <si>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</si>
  <si>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</si>
  <si>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</si>
  <si>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</si>
  <si>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</si>
  <si>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</si>
  <si>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</si>
  <si>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</si>
  <si>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</si>
  <si>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</si>
  <si>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</si>
  <si>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</si>
  <si>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</si>
  <si>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</si>
  <si>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</si>
  <si>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</si>
  <si>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</si>
  <si>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</si>
  <si>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</si>
  <si>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</si>
  <si>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</si>
  <si>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</si>
  <si>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</si>
  <si>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</si>
  <si>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</si>
  <si>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</si>
  <si>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</si>
  <si>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</si>
  <si>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</si>
  <si>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</si>
  <si>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</si>
  <si>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</si>
  <si>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</si>
  <si>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</si>
  <si>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</si>
  <si>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</si>
  <si>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</si>
  <si>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</si>
  <si>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</si>
  <si>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</si>
  <si>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</si>
  <si>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</si>
  <si>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</si>
  <si>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</si>
  <si>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</si>
  <si>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</si>
  <si>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</si>
  <si>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</si>
  <si>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</si>
  <si>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</si>
  <si>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</si>
  <si>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</si>
  <si>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</si>
  <si>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</si>
  <si>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</si>
  <si>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</si>
  <si>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</si>
  <si>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</si>
  <si>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</si>
  <si>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</si>
  <si>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</si>
  <si>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</si>
  <si>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</si>
  <si>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</si>
  <si>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</si>
  <si>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</si>
  <si>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</si>
  <si>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</si>
  <si>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</si>
  <si>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</si>
  <si>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</si>
  <si>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</si>
  <si>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</si>
  <si>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</si>
  <si>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</si>
  <si>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</si>
  <si>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</si>
  <si>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</si>
  <si>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</si>
  <si>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</si>
  <si>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</si>
  <si>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</si>
  <si>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</si>
  <si>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</si>
  <si>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</si>
  <si>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</si>
  <si>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</si>
  <si>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</si>
  <si>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</si>
  <si>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</si>
  <si>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</si>
  <si>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</si>
  <si>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</si>
  <si>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</si>
  <si>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</si>
  <si>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</si>
  <si>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</si>
  <si>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</si>
  <si>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</si>
  <si>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</si>
  <si>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</si>
  <si>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</si>
  <si>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</si>
  <si>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</si>
  <si>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</si>
  <si>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</si>
  <si>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</si>
  <si>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</si>
  <si>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</si>
  <si>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</si>
  <si>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</si>
  <si>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</si>
  <si>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</si>
  <si>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</si>
  <si>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</si>
  <si>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</si>
  <si>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</si>
  <si>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</si>
  <si>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</si>
  <si>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</si>
  <si>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</si>
  <si>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</si>
  <si>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</si>
  <si>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</si>
  <si>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</si>
  <si>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</si>
  <si>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</si>
  <si>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</si>
  <si>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</si>
  <si>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</si>
  <si>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</si>
  <si>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</si>
  <si>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</si>
  <si>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</si>
  <si>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</si>
  <si>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</si>
  <si>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</si>
  <si>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</si>
  <si>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</si>
  <si>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</si>
  <si>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</si>
  <si>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</si>
  <si>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</si>
  <si>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</si>
  <si>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</si>
  <si>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</si>
  <si>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</si>
  <si>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</si>
  <si>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</si>
  <si>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</si>
  <si>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</si>
  <si>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</si>
  <si>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</si>
  <si>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</si>
  <si>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</si>
  <si>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</si>
  <si>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</si>
  <si>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</si>
  <si>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</si>
  <si>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</si>
  <si>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</si>
  <si>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</si>
  <si>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</si>
  <si>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</si>
  <si>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</si>
  <si>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</si>
  <si>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</si>
  <si>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</si>
  <si>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</si>
  <si>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</si>
  <si>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</si>
  <si>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</si>
  <si>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</si>
  <si>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</si>
  <si>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</si>
  <si>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</si>
  <si>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</si>
  <si>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</si>
  <si>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</si>
  <si>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</si>
  <si>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</si>
  <si>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</si>
  <si>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</si>
  <si>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</si>
  <si>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</si>
  <si>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</si>
  <si>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</si>
  <si>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</si>
  <si>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</si>
  <si>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</si>
  <si>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</si>
  <si>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</si>
  <si>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</si>
  <si>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</si>
  <si>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</si>
  <si>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</si>
  <si>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</si>
  <si>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</si>
  <si>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</si>
  <si>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</si>
  <si>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</si>
  <si>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</si>
  <si>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</si>
  <si>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</si>
  <si>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</si>
  <si>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</si>
  <si>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</si>
  <si>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</si>
  <si>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</si>
  <si>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</si>
  <si>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</si>
  <si>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</si>
  <si>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</si>
  <si>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</si>
  <si>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</si>
  <si>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</si>
  <si>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</si>
  <si>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</si>
  <si>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</si>
  <si>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</si>
  <si>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</si>
  <si>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</si>
  <si>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</si>
  <si>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</si>
  <si>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</si>
  <si>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</si>
  <si>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</si>
  <si>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</si>
  <si>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</si>
  <si>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</si>
  <si>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</si>
  <si>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</si>
  <si>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</si>
  <si>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</si>
  <si>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</si>
  <si>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</si>
  <si>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</si>
  <si>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</si>
  <si>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</si>
  <si>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</si>
  <si>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</si>
  <si>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</si>
  <si>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</si>
  <si>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</si>
  <si>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</si>
  <si>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</si>
  <si>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</si>
  <si>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</si>
  <si>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</si>
  <si>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</si>
  <si>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</si>
  <si>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</si>
  <si>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</si>
  <si>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</si>
  <si>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</si>
  <si>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</si>
  <si>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</si>
  <si>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</si>
  <si>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</si>
  <si>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</si>
  <si>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</si>
  <si>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</si>
  <si>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</si>
  <si>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</si>
  <si>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</si>
  <si>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</si>
  <si>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</si>
  <si>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</si>
  <si>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</si>
  <si>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</si>
  <si>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</si>
  <si>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</si>
  <si>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</si>
  <si>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</si>
  <si>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</si>
  <si>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</si>
  <si>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</si>
  <si>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</si>
  <si>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</si>
  <si>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</si>
  <si>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</si>
  <si>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</si>
  <si>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</si>
  <si>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</si>
  <si>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</si>
  <si>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</si>
  <si>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</si>
  <si>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</si>
  <si>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</si>
  <si>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</si>
  <si>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</si>
  <si>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</si>
  <si>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</si>
  <si>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</si>
  <si>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</si>
  <si>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</si>
  <si>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</si>
  <si>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</si>
  <si>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</si>
  <si>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</si>
  <si>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</si>
  <si>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</si>
  <si>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</si>
  <si>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</si>
  <si>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</si>
  <si>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</si>
  <si>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</si>
  <si>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</si>
  <si>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</si>
  <si>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</si>
  <si>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</si>
  <si>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</si>
  <si>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</si>
  <si>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</si>
  <si>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</si>
  <si>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</si>
  <si>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</si>
  <si>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</si>
  <si>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</si>
  <si>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</si>
  <si>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</si>
  <si>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</si>
  <si>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</si>
  <si>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</si>
  <si>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</si>
  <si>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</si>
  <si>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</si>
  <si>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</si>
  <si>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</si>
  <si>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</si>
  <si>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</si>
  <si>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</si>
  <si>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</si>
  <si>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</si>
  <si>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</si>
  <si>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</si>
  <si>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</si>
  <si>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</si>
  <si>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</si>
  <si>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</si>
  <si>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</si>
  <si>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</si>
  <si>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</si>
  <si>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</si>
  <si>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</si>
  <si>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</si>
  <si>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</si>
  <si>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</si>
  <si>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</si>
  <si>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</si>
  <si>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</si>
  <si>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</si>
  <si>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</si>
  <si>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</si>
  <si>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</si>
  <si>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</si>
  <si>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</si>
  <si>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</si>
  <si>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</si>
  <si>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</si>
  <si>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</si>
  <si>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</si>
  <si>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</si>
  <si>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</si>
  <si>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</si>
  <si>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</si>
  <si>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</si>
  <si>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</si>
  <si>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</si>
  <si>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</si>
  <si>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</si>
  <si>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</si>
  <si>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</si>
  <si>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</si>
  <si>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</si>
  <si>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</si>
  <si>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</si>
  <si>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</si>
  <si>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</si>
  <si>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</si>
  <si>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</si>
  <si>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</si>
  <si>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</si>
  <si>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</si>
  <si>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</si>
  <si>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</si>
  <si>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</si>
  <si>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</si>
  <si>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</si>
  <si>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</si>
  <si>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</si>
  <si>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</si>
  <si>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</si>
  <si>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</si>
  <si>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</si>
  <si>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</si>
  <si>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</si>
  <si>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</si>
  <si>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</si>
  <si>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</si>
  <si>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</si>
  <si>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</si>
  <si>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</si>
  <si>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</si>
  <si>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</si>
  <si>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</si>
  <si>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</si>
  <si>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</si>
  <si>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</si>
  <si>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</si>
  <si>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</si>
  <si>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</si>
  <si>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</si>
  <si>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</si>
  <si>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</si>
  <si>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</si>
  <si>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</si>
  <si>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</si>
  <si>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</si>
  <si>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</si>
  <si>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</si>
  <si>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</si>
  <si>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</si>
  <si>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</si>
  <si>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</si>
  <si>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</si>
  <si>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</si>
  <si>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</si>
  <si>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</si>
  <si>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</si>
  <si>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</si>
  <si>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</si>
  <si>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</si>
  <si>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</si>
  <si>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</si>
  <si>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</si>
  <si>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15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</si>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</sst>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296.61846909722226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45959.566895023148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45959.566895023148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45959.566895023148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45959.566895023148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45959.566895023148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45959.566895023148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45959.566895023148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45959.566895023148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45959.566895023148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45959.566895023148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45959.566895023148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45959.566895023148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45959.566895023148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45959.566895023148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45959.566895023148</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45959.566895023148</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45959.566895023148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45959.566895023148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45959.566895023148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45959.566895023148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45959.566895023148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45959.566895023148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45959.566895023148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45959.566895023148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45959.566895023148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45959.566895023148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45959.566895023148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45959.566895023148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45959.566895023148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45959.566895023148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45959.566895023148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45959.566895023148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45959.566895023148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45959.566895023148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45959.566895023148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45959.566895023148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45959.566895023148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45959.566895023148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45959.566895023148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45959.566895023148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45959.566895023148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45959.566895023148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45959.566895023148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45959.566895023148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45959.566895023148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45959.566895023148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45959.566895023148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45959.566895023148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45959.566895023148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45959.566895023148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45959.566895023148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45959.566895023148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45959.566895023148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45959.566895023148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45959.566895023148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45959.566895023148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45959.566895023148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45959.566895023148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45959.566895023148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45959.566895023148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45959.566895023148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45959.566895023148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45959.566895023148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45959.566895023148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45959.566895023148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45959.566895023148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45959.566895023148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45959.566895023148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45959.566895023148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45959.566895023148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45959.566895023148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45959.566895023148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45959.566895023148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45959.566895023148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45959.566895023148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45959.566895023148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45959.566895023148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45959.566895023148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45959.566895023148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45959.566895023148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45959.566895023148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45959.566895023148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45959.566895023148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45959.566895023148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45959.566895023148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45959.566895023148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45959.566895023148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45959.566895023148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45959.566895023148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45959.566895023148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45959.566895023148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45959.566895023148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45959.566895023148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45959.566895023148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45959.566895023148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45959.566895023148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45959.566895023148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45959.566895023148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45959.566895023148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45959.566895023148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45959.566895023148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45959.566895023148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45959.566895023148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45959.566895023148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45959.566895023148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45959.566895023148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45959.566895023148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45959.566895023148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45959.566895023148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45959.566895023148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45959.566895023148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45959.566895023148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45959.566895023148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45959.566895023148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45959.566895023148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45959.566895023148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45959.566895023148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45959.566895023148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45959.566895023148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45959.566895023148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45959.566895023148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45959.566895023148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45959.566895023148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45959.566895023148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45959.566895023148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45959.566895023148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45959.566895023148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45959.566895023148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45959.566895023148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45959.566895023148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45959.566895023148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45959.566895023148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45959.566895023148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45959.566895023148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45959.566895023148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45959.566895023148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45959.566895023148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45959.566895023148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45959.566895023148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45959.566895023148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45959.566895023148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45959.566895023148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45959.566895023148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45959.566895023148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45959.566895023148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45959.566895023148</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45959.566895023148</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45959.566895023148</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134.56705706018693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0.82481168981757946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45959.566895023148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45959.566895023148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45959.566895023148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45959.566895023148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45959.566895023148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45959.566895023148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45959.566895023148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45959.566895023148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45959.566895023148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45959.566895023148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45959.566895023148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45959.566895023148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45959.566895023148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45959.566895023148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45959.566895023148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45959.566895023148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45959.566895023148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45959.566895023148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45959.566895023148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45959.566895023148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45959.566895023148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45959.566895023148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45959.566895023148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45959.566895023148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45959.566895023148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45959.566895023148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45959.566895023148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45959.566895023148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45959.566895023148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45959.566895023148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45959.566895023148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45959.566895023148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45959.566895023148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45959.566895023148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45959.566895023148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45959.566895023148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45959.566895023148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45959.566895023148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45959.566895023148</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45959.566895023148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45959.566895023148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45959.566895023148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45959.566895023148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45959.566895023148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45959.566895023148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45959.566895023148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45959.566895023148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45959.566895023148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45959.566895023148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45959.566895023148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45959.566895023148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45959.566895023148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45959.566895023148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45959.566895023148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45959.566895023148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45959.566895023148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45959.566895023148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45959.566895023148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45959.566895023148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45959.566895023148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45959.566895023148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45959.566895023148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45959.566895023148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45959.566895023148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45959.566895023148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45959.566895023148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45959.566895023148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45959.566895023148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45959.566895023148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45959.566895023148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45959.566895023148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45959.566895023148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45959.566895023148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45959.566895023148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45959.566895023148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45959.566895023148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45959.566895023148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45959.566895023148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45959.566895023148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45959.566895023148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45959.566895023148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45959.566895023148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45959.566895023148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45959.566895023148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45959.566895023148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45959.566895023148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45959.566895023148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45959.566895023148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45959.566895023148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45959.566895023148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45959.566895023148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45959.566895023148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45959.566895023148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45959.566895023148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45959.566895023148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45959.566895023148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45959.566895023148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45959.566895023148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45959.566895023148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45959.566895023148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45959.566895023148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45959.566895023148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45959.566895023148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45959.566895023148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45959.566895023148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45959.566895023148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45959.566895023148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45959.566895023148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45959.566895023148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45959.566895023148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45959.566895023148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45959.566895023148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45959.566895023148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45959.566895023148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45959.566895023148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45959.566895023148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45959.566895023148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45959.566895023148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45959.566895023148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45959.566895023148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45959.566895023148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45959.566895023148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45959.566895023148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45959.566895023148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45959.566895023148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45959.566895023148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45959.566895023148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45959.566895023148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45959.566895023148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45959.566895023148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45959.566895023148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45959.566895023148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45959.566895023148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45959.566895023148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45959.566895023148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45959.566895023148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45959.566895023148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45959.566895023148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45959.566895023148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45959.566895023148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45959.566895023148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45959.566895023148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45959.566895023148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45959.566895023148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45959.566895023148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45959.566895023148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45959.566895023148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45959.566895023148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45959.566895023148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45959.566895023148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45959.566895023148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45959.566895023148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45959.566895023148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45959.566895023148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45959.566895023148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45959.566895023148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45959.566895023148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45959.566895023148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45959.566895023148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45959.566895023148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45959.566895023148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45959.566895023148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45959.566895023148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45959.566895023148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45959.566895023148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45959.566895023148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45959.566895023148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45959.566895023148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45959.566895023148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45959.566895023148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45959.566895023148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45959.566895023148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45959.566895023148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45959.566895023148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45959.566895023148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45959.566895023148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45959.566895023148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45959.566895023148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45959.566895023148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45959.566895023148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45959.566895023148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45959.566895023148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45959.566895023148</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v>
      </c>
      <c r="D2" s="18" t="s">
        <v>19061</v>
      </c>
      <c r="E2" s="18" t="s">
        <v>39021</v>
      </c>
      <c r="F2" s="20"/>
      <c r="G2" s="21">
        <f t="shared" ref="G2:G63" ca="1" si="0">IFERROR(NOW()-F2,"-")</f>
        <v>45959.566895023148</v>
      </c>
      <c r="H2" s="22">
        <v>45959.513773148145</v>
      </c>
      <c r="I2" s="19" t="str">
        <f>IFERROR(VLOOKUP(D2,DB!A:F,6,0),"")</f>
        <v>SCECO</v>
      </c>
      <c r="J2" s="18" t="str">
        <f>IFERROR(VLOOKUP(D2,DB!A:G,7,0),"")</f>
        <v>Dead</v>
      </c>
      <c r="K2" s="46" t="s">
        <v>39108</v>
      </c>
      <c r="L2" s="23" t="str">
        <f>IFERROR(VLOOKUP(D2,DB!A:I,9,0),"")</f>
        <v>Latis</v>
      </c>
    </row>
    <row r="3" spans="1:13" ht="15" customHeight="1">
      <c r="A3" s="19"/>
      <c r="B3" s="63" t="str">
        <f>IFERROR(VLOOKUP(D3,DB!A:K,11,0),"")</f>
        <v/>
      </c>
      <c r="C3" s="18"/>
      <c r="D3" s="18"/>
      <c r="E3" s="18"/>
      <c r="F3" s="20"/>
      <c r="G3" s="21">
        <f t="shared" ca="1" si="0"/>
        <v>45959.566895023148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45959.566895023148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45959.566895023148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45959.566895023148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45959.566895023148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45959.566895023148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45959.566895023148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45959.566895023148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45959.566895023148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45959.566895023148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45959.566895023148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45959.566895023148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45959.566895023148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45959.566895023148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45959.566895023148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45959.566895023148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45959.566895023148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45959.566895023148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45959.566895023148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45959.566895023148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45959.566895023148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45959.566895023148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45959.566895023148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45959.566895023148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45959.566895023148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45959.566895023148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45959.566895023148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45959.566895023148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45959.566895023148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45959.566895023148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45959.566895023148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45959.566895023148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45959.566895023148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45959.566895023148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45959.566895023148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45959.566895023148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45959.566895023148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45959.566895023148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45959.566895023148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45959.566895023148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45959.566895023148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45959.566895023148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45959.566895023148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45959.566895023148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45959.566895023148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45959.566895023148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45959.566895023148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45959.566895023148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45959.566895023148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45959.566895023148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45959.566895023148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45959.566895023148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45959.566895023148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45959.566895023148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45959.566895023148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45959.566895023148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45959.566895023148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45959.566895023148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45959.566895023148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45959.566895023148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45959.566895023148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45959.566895023148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45959.566895023148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45959.566895023148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45959.566895023148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45959.566895023148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45959.566895023148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45959.566895023148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45959.566895023148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45959.566895023148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45959.566895023148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45959.566895023148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45959.566895023148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45959.566895023148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45959.566895023148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45959.566895023148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45959.566895023148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45959.566895023148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45959.566895023148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45959.566895023148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45959.566895023148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45959.566895023148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45959.566895023148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45959.566895023148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45959.566895023148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45959.566895023148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45959.566895023148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45959.566895023148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45959.566895023148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45959.566895023148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45959.566895023148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45959.566895023148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45959.566895023148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45959.566895023148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45959.566895023148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45959.566895023148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45959.566895023148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45959.566895023148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45959.566895023148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45959.566895023148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45959.566895023148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45959.566895023148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45959.566895023148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45959.566895023148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45959.566895023148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45959.566895023148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45959.566895023148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45959.566895023148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45959.566895023148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45959.566895023148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45959.566895023148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45959.566895023148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45959.566895023148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45959.566895023148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45959.566895023148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45959.566895023148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45959.566895023148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45959.566895023148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45959.566895023148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45959.566895023148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45959.566895023148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45959.566895023148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45959.566895023148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45959.566895023148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45959.566895023148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45959.566895023148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45959.566895023148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45959.566895023148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45959.566895023148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45959.566895023148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45959.566895023148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45959.566895023148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45959.566895023148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45959.566895023148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45959.566895023148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45959.566895023148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45959.566895023148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45959.566895023148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45959.566895023148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45959.566895023148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45959.566895023148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45959.566895023148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45959.566895023148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45959.566895023148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45959.566895023148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45959.566895023148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45959.566895023148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45959.566895023148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45959.566895023148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45959.566895023148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45959.566895023148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45959.566895023148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45959.566895023148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45959.566895023148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45959.566895023148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45959.566895023148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45959.566895023148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45959.566895023148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45959.566895023148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45959.566895023148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45959.566895023148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45959.566895023148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45959.566895023148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45959.566895023148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45959.566895023148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45959.566895023148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45959.566895023148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45959.566895023148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45959.566895023148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45959.566895023148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45959.566895023148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45959.566895023148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45959.566895023148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45959.566895023148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45959.566895023148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45959.566895023148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45959.566895023148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45959.566895023148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45959.566895023148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45959.566895023148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45959.566895023148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45959.566895023148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45959.566895023148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45959.566895023148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45959.566895023148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45959.566895023148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45959.566895023148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45959.566895023148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45959.566895023148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45959.566895023148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45959.566895023148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45959.566895023148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45959.566895023148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45959.566895023148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45959.566895023148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45959.566895023148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45959.566895023148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45959.566895023148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45959.566895023148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45959.566895023148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45959.566895023148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45959.566895023148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45959.566895023148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45959.566895023148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45959.566895023148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45959.566895023148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45959.566895023148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45959.566895023148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45959.566895023148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45959.566895023148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45959.566895023148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45959.566895023148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45959.566895023148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45959.566895023148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45959.566895023148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45959.566895023148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45959.566895023148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45959.566895023148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45959.566895023148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45959.566895023148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45959.566895023148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45959.566895023148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45959.566895023148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45959.566895023148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45959.566895023148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45959.566895023148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45959.566895023148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45959.566895023148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45959.566895023148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45959.566895023148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45959.566895023148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45959.566895023148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45959.566895023148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45959.566895023148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45959.566895023148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45959.566895023148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45959.566895023148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45959.566895023148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45959.566895023148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45959.566895023148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45959.566895023148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45959.566895023148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45959.566895023148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45959.566895023148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45959.566895023148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45959.566895023148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45959.566895023148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45959.566895023148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45959.566895023148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45959.566895023148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45959.566895023148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45959.566895023148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45959.566895023148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45959.566895023148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45959.566895023148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45959.566895023148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45959.566895023148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45959.566895023148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45959.566895023148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45959.566895023148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45959.566895023148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45959.566895023148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45959.566895023148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45959.566895023148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45959.566895023148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45959.566895023148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45959.566895023148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45959.566895023148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45959.566895023148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45959.566895023148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45959.566895023148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45959.566895023148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45959.566895023148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45959.566895023148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45959.566895023148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45959.566895023148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45959.566895023148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45959.566895023148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45959.566895023148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45959.566895023148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45959.566895023148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45959.566895023148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45959.566895023148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45959.566895023148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45959.566895023148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45959.566895023148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45959.566895023148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45959.566895023148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45959.566895023148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45959.566895023148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45959.566895023148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45959.566895023148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45959.566895023148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45959.566895023148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45959.566895023148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45959.566895023148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45959.566895023148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45959.566895023148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45959.566895023148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45959.566895023148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45959.566895023148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45959.566895023148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45959.566895023148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45959.566895023148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45959.566895023148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45959.566895023148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45959.566895023148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45959.566895023148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45959.566895023148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45959.566895023148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45959.566895023148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45959.566895023148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45959.566895023148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45959.566895023148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45959.566895023148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45959.566895023148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45959.566895023148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45959.566895023148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45959.566895023148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45959.566895023148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45959.566895023148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45959.566895023148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45959.566895023148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45959.566895023148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45959.566895023148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45959.566895023148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45959.566895023148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45959.566895023148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45959.566895023148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45959.566895023148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45959.566895023148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45959.566895023148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45959.566895023148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45959.566895023148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45959.566895023148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45959.566895023148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45959.566895023148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45959.566895023148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45959.566895023148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45959.566895023148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45959.566895023148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45959.566895023148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45959.566895023148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45959.566895023148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45959.566895023148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45959.566895023148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45959.566895023148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45959.566895023148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45959.566895023148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45959.566895023148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45959.566895023148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45959.566895023148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45959.566895023148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45959.566895023148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45959.566895023148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45959.566895023148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45959.566895023148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45959.566895023148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45959.566895023148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45959.566895023148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45959.566895023148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45959.566895023148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45959.566895023148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45959.566895023148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45959.566895023148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45959.566895023148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45959.566895023148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45959.566895023148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45959.566895023148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45959.566895023148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45959.566895023148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45959.566895023148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45959.566895023148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45959.566895023148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45959.566895023148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45959.566895023148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45959.566895023148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45959.566895023148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45959.566895023148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45959.566895023148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45959.566895023148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45959.566895023148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45959.566895023148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45959.566895023148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45959.566895023148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45959.566895023148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45959.566895023148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45959.566895023148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45959.566895023148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45959.566895023148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45959.566895023148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45959.566895023148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45959.566895023148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45959.566895023148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45959.566895023148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45959.566895023148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45959.566895023148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45959.566895023148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45959.566895023148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45959.566895023148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45959.566895023148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45959.566895023148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45959.566895023148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45959.566895023148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45959.566895023148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45959.566895023148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45959.566895023148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45959.566895023148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45959.566895023148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45959.566895023148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45959.566895023148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45959.566895023148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45959.566895023148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45959.566895023148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45959.566895023148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45959.566895023148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45959.566895023148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45959.566895023148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45959.566895023148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45959.566895023148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45959.566895023148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45959.566895023148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45959.566895023148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45959.566895023148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45959.566895023148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45959.566895023148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45959.566895023148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45959.566895023148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45959.566895023148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45959.566895023148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45959.566895023148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45959.566895023148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45959.566895023148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45959.566895023148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45959.566895023148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45959.566895023148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45959.566895023148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45959.566895023148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45959.566895023148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45959.566895023148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45959.566895023148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45959.566895023148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45959.566895023148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45959.566895023148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45959.566895023148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45959.566895023148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45959.566895023148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45959.566895023148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45959.566895023148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45959.566895023148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45959.566895023148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45959.566895023148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45959.566895023148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45959.566895023148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45959.566895023148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45959.566895023148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45959.566895023148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45959.566895023148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45959.566895023148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45959.566895023148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45959.566895023148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45959.566895023148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45959.566895023148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45959.566895023148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45959.566895023148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45959.566895023148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45959.566895023148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45959.566895023148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45959.566895023148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45959.566895023148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45959.566895023148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45959.566895023148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45959.566895023148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45959.566895023148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45959.566895023148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45959.566895023148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45959.566895023148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45959.566895023148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45959.566895023148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45959.566895023148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45959.566895023148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45959.566895023148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45959.566895023148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45959.566895023148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45959.566895023148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45959.566895023148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45959.566895023148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45959.566895023148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45959.566895023148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45959.566895023148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45959.566895023148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45959.566895023148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45959.566895023148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45959.566895023148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45959.566895023148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45959.566895023148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45959.566895023148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45959.566895023148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45959.566895023148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45959.566895023148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45959.566895023148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45959.566895023148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45959.566895023148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45959.566895023148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45959.566895023148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45959.566895023148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45959.566895023148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45959.566895023148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45959.566895023148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45959.566895023148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45959.566895023148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45959.566895023148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45959.566895023148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45959.566895023148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45959.566895023148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45959.566895023148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45959.566895023148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45959.566895023148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45959.566895023148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45959.566895023148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45959.566895023148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45959.566895023148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45959.566895023148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45959.566895023148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45959.566895023148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45959.566895023148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45959.566895023148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45959.566895023148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45959.566895023148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45959.566895023148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45959.566895023148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45959.566895023148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45959.566895023148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45959.566895023148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45959.566895023148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45959.566895023148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45959.566895023148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45959.566895023148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45959.566895023148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45959.566895023148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45959.566895023148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45959.566895023148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45959.566895023148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45959.566895023148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45959.566895023148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45959.566895023148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45959.566895023148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45959.566895023148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45959.566895023148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45959.566895023148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45959.566895023148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45959.566895023148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45959.566895023148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45959.566895023148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45959.566895023148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45959.566895023148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45959.566895023148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45959.566895023148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45959.566895023148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45959.566895023148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45959.566895023148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45959.566895023148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45959.566895023148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45959.566895023148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45959.566895023148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45959.566895023148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45959.566895023148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45959.566895023148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45959.566895023148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45959.566895023148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45959.566895023148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45959.566895023148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45959.566895023148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45959.566895023148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45959.566895023148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45959.566895023148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45959.566895023148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45959.566895023148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45959.566895023148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45959.566895023148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45959.566895023148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45959.566895023148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45959.566895023148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45959.566895023148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45959.566895023148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45959.566895023148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45959.566895023148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45959.566895023148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45959.566895023148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45959.566895023148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45959.566895023148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45959.566895023148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45959.566895023148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45959.566895023148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45959.566895023148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45959.566895023148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45959.566895023148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45959.566895023148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45959.566895023148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45959.566895023148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45959.566895023148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45959.566895023148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45959.566895023148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45959.566895023148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45959.566895023148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45959.566895023148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45959.566895023148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45959.566895023148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45959.566895023148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45959.566895023148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45959.566895023148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45959.566895023148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45959.566895023148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45959.566895023148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45959.566895023148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45959.566895023148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45959.566895023148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45959.566895023148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45959.566895023148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45959.566895023148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45959.566895023148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45959.566895023148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45959.566895023148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45959.566895023148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45959.566895023148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45959.566895023148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45959.566895023148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45959.566895023148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45959.566895023148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45959.566895023148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45959.566895023148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45959.566895023148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45959.566895023148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45959.566895023148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45959.566895023148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45959.566895023148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45959.566895023148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45959.566895023148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45959.566895023148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45959.566895023148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45959.566895023148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45959.566895023148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45959.566895023148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45959.566895023148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45959.566895023148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45959.566895023148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45959.566895023148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45959.566895023148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45959.566895023148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45959.566895023148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45959.566895023148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45959.566895023148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45959.566895023148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45959.566895023148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45959.566895023148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45959.566895023148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45959.566895023148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45959.566895023148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45959.566895023148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45959.566895023148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45959.566895023148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45959.566895023148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45959.566895023148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45959.566895023148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45959.566895023148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45959.566895023148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45959.566895023148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45959.566895023148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45959.566895023148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45959.566895023148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45959.566895023148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45959.566895023148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45959.566895023148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45959.566895023148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45959.566895023148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45959.566895023148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45959.566895023148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45959.566895023148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45959.566895023148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45959.566895023148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45959.566895023148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45959.566895023148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45959.566895023148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45959.566895023148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45959.566895023148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45959.566895023148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45959.566895023148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45959.566895023148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45959.566895023148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45959.566895023148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45959.566895023148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45959.566895023148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45959.566895023148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45959.566895023148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45959.566895023148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45959.566895023148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45959.566895023148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45959.566895023148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45959.566895023148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45959.566895023148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45959.566895023148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45959.566895023148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45959.566895023148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45959.566895023148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45959.566895023148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45959.566895023148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45959.566895023148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45959.566895023148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45959.566895023148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45959.566895023148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45959.566895023148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45959.566895023148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45959.566895023148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45959.566895023148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45959.566895023148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45959.566895023148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45959.566895023148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45959.566895023148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45959.566895023148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45959.566895023148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45959.566895023148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45959.566895023148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45959.566895023148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45959.566895023148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45959.566895023148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45959.566895023148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45959.566895023148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45959.566895023148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45959.566895023148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45959.566895023148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45959.566895023148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45959.566895023148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45959.566895023148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45959.566895023148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45959.566895023148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45959.566895023148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45959.566895023148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45959.566895023148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45959.566895023148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45959.566895023148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45959.566895023148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45959.566895023148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45959.566895023148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45959.566895023148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45959.566895023148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45959.566895023148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45959.566895023148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45959.566895023148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45959.566895023148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45959.566895023148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45959.566895023148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45959.566895023148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45959.566895023148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45959.566895023148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45959.566895023148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45959.566895023148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45959.566895023148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45959.566895023148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45959.566895023148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45959.566895023148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45959.566895023148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45959.566895023148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45959.566895023148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45959.566895023148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45959.566895023148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45959.566895023148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45959.566895023148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45959.566895023148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45959.566895023148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45959.566895023148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45959.566895023148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45959.566895023148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45959.566895023148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45959.566895023148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45959.566895023148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45959.566895023148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45959.566895023148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45959.566895023148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45959.566895023148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45959.566895023148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45959.566895023148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45959.566895023148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45959.566895023148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45959.566895023148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45959.566895023148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45959.566895023148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45959.566895023148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45959.566895023148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45959.566895023148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45959.566895023148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45959.566895023148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45959.566895023148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45959.566895023148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45959.566895023148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45959.566895023148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45959.566895023148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45959.566895023148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45959.566895023148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45959.566895023148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45959.566895023148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45959.566895023148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45959.566895023148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45959.566895023148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45959.566895023148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45959.566895023148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45959.566895023148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45959.566895023148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45959.566895023148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45959.566895023148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45959.566895023148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45959.566895023148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45959.566895023148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45959.566895023148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45959.566895023148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45959.566895023148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45959.566895023148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45959.566895023148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45959.566895023148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45959.566895023148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45959.566895023148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45959.566895023148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45959.566895023148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45959.566895023148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45959.566895023148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45959.566895023148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45959.566895023148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45959.566895023148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45959.566895023148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45959.566895023148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45959.566895023148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45959.566895023148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45959.566895023148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45959.566895023148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45959.566895023148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45959.566895023148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45959.566895023148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45959.566895023148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45959.566895023148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45959.566895023148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45959.566895023148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45959.566895023148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45959.566895023148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45959.566895023148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45959.566895023148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45959.566895023148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45959.566895023148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45959.566895023148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45959.566895023148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45959.566895023148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45959.566895023148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45959.566895023148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45959.566895023148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45959.566895023148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45959.566895023148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45959.566895023148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45959.566895023148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45959.566895023148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45959.566895023148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45959.566895023148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45959.566895023148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45959.566895023148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45959.566895023148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45959.566895023148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45959.566895023148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45959.566895023148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45959.566895023148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45959.566895023148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45959.566895023148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45959.566895023148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45959.566895023148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45959.566895023148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45959.566895023148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45959.566895023148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45959.566895023148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45959.566895023148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45959.566895023148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45959.566895023148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45959.566895023148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45959.566895023148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45959.566895023148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45959.566895023148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45959.566895023148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45959.566895023148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45959.566895023148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45959.566895023148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45959.566895023148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45959.566895023148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45959.566895023148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45959.566895023148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45959.566895023148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45959.566895023148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45959.566895023148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45959.566895023148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45959.566895023148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45959.566895023148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45959.566895023148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45959.566895023148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45959.566895023148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45959.566895023148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45959.566895023148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45959.566895023148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45959.566895023148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45959.566895023148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45959.566895023148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45959.566895023148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45959.566895023148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45959.566895023148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45959.566895023148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45959.566895023148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45959.566895023148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45959.566895023148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45959.566895023148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45959.566895023148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45959.566895023148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45959.566895023148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45959.566895023148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45959.566895023148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45959.566895023148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45959.566895023148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45959.566895023148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45959.566895023148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45959.566895023148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45959.566895023148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45959.566895023148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45959.566895023148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45959.566895023148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45959.566895023148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45959.566895023148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45959.566895023148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45959.566895023148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45959.566895023148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45959.566895023148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45959.566895023148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45959.566895023148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45959.566895023148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45959.566895023148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45959.566895023148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45959.566895023148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45959.566895023148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45959.566895023148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45959.566895023148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45959.566895023148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45959.566895023148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45959.566895023148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45959.566895023148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45959.566895023148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45959.566895023148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45959.566895023148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45959.566895023148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45959.566895023148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45959.566895023148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45959.566895023148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45959.566895023148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45959.566895023148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45959.566895023148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45959.566895023148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45959.566895023148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45959.566895023148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45959.566895023148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45959.566895023148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45959.566895023148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45959.566895023148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45959.566895023148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45959.566895023148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45959.566895023148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45959.566895023148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45959.566895023148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45959.566895023148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45959.566895023148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45959.566895023148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45959.566895023148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45959.566895023148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45959.566895023148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45959.566895023148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45959.566895023148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45959.566895023148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45959.566895023148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45959.566895023148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45959.566895023148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45959.566895023148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45959.566895023148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45959.566895023148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45959.566895023148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45959.566895023148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45959.566895023148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45959.566895023148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45959.566895023148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45959.566895023148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45959.566895023148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45959.566895023148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45959.566895023148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45959.566895023148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45959.566895023148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45959.566895023148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45959.566895023148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45959.566895023148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45959.566895023148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45959.566895023148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45959.566895023148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45959.566895023148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45959.566895023148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45959.566895023148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45959.566895023148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45959.566895023148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45959.566895023148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45959.566895023148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45959.566895023148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45959.566895023148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45959.566895023148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45959.566895023148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45959.566895023148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45959.566895023148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45959.566895023148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45959.566895023148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45959.566895023148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45959.566895023148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45959.566895023148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45959.566895023148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45959.566895023148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45959.566895023148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45959.566895023148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45959.566895023148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45959.566895023148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45959.566895023148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45959.566895023148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45959.566895023148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45959.566895023148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45959.566895023148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45959.566895023148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45959.566895023148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45959.566895023148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45959.566895023148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45959.566895023148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45959.566895023148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45959.566895023148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45959.566895023148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45959.566895023148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45959.566895023148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45959.566895023148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45959.566895023148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45959.566895023148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45959.566895023148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45959.566895023148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45959.566895023148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45959.566895023148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45959.566895023148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45959.566895023148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45959.566895023148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45959.566895023148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45959.566895023148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45959.566895023148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45959.566895023148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45959.566895023148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45959.566895023148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45959.566895023148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45959.566895023148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45959.566895023148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45959.566895023148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45959.566895023148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45959.566895023148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45959.566895023148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45959.566895023148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45959.566895023148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45959.566895023148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45959.566895023148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45959.566895023148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45959.566895023148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45959.566895023148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45959.566895023148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45959.566895023148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45959.566895023148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45959.566895023148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45959.566895023148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45959.566895023148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45959.566895023148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45959.566895023148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45959.566895023148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45959.566895023148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45959.566895023148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45959.566895023148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45959.566895023148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45959.566895023148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45959.566895023148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45959.566895023148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45959.566895023148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45959.566895023148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45959.566895023148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45959.566895023148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45959.566895023148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45959.566895023148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45959.566895023148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45959.566895023148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45959.566895023148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45959.566895023148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45959.566895023148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45959.566895023148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45959.566895023148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45959.566895023148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45959.566895023148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45959.566895023148</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256.0861774305522</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28974</v>
      </c>
      <c r="E3" s="98" t="s">
        <v>39021</v>
      </c>
      <c r="F3" s="123"/>
      <c r="G3" s="124">
        <f ca="1">IFERROR(NOW()-F3,"")</f>
        <v>45959.566895023148</v>
      </c>
      <c r="H3" s="123">
        <v>45959.359988425924</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1</v>
      </c>
      <c r="D4" s="121" t="s">
        <v>35921</v>
      </c>
      <c r="E4" s="98" t="s">
        <v>39021</v>
      </c>
      <c r="F4" s="123">
        <v>45959.535636574074</v>
      </c>
      <c r="G4" s="124">
        <f ca="1">IFERROR(NOW()-F4,"")</f>
        <v>3.1258449074812233E-2</v>
      </c>
      <c r="H4" s="123">
        <v>45959.529872685183</v>
      </c>
      <c r="I4" s="119" t="str">
        <f>IFERROR(VLOOKUP(D4,DB!A:F,6,0),"")</f>
        <v>Generator-SG</v>
      </c>
      <c r="J4" s="119" t="str">
        <f>IFERROR(VLOOKUP(D4,DB!A:G,7,0),"")</f>
        <v>Dead</v>
      </c>
      <c r="K4" s="125" t="s">
        <v>39114</v>
      </c>
      <c r="L4" s="121" t="str">
        <f>IFERROR(VLOOKUP(D4,DB!A:I,9,0),"")</f>
        <v>Latis</v>
      </c>
    </row>
    <row r="5" spans="1:16" ht="15" customHeight="1">
      <c r="A5" s="119" t="s">
        <v>39111</v>
      </c>
      <c r="B5" s="119" t="str">
        <f>IFERROR(VLOOKUP(D5,DB!A:K,11,0),"")</f>
        <v>R4</v>
      </c>
      <c r="C5" s="120">
        <v>2</v>
      </c>
      <c r="D5" s="94" t="s">
        <v>34421</v>
      </c>
      <c r="E5" s="98" t="s">
        <v>39021</v>
      </c>
      <c r="F5" s="123"/>
      <c r="G5" s="124">
        <f ca="1">IFERROR(NOW()-F5,"")</f>
        <v>45959.566895023148</v>
      </c>
      <c r="H5" s="123">
        <v>45959.508391203701</v>
      </c>
      <c r="I5" s="119" t="str">
        <f>IFERROR(VLOOKUP(D5,DB!A:F,6,0),"")</f>
        <v>SCECO</v>
      </c>
      <c r="J5" s="119" t="str">
        <f>IFERROR(VLOOKUP(D5,DB!A:G,7,0),"")</f>
        <v>Dead</v>
      </c>
      <c r="K5" s="125" t="s">
        <v>39115</v>
      </c>
      <c r="L5" s="121" t="str">
        <f>IFERROR(VLOOKUP(D5,DB!A:I,9,0),"")</f>
        <v>Latis</v>
      </c>
    </row>
    <row r="6" spans="1:16" ht="15" customHeight="1">
      <c r="A6" s="119"/>
      <c r="B6" s="119" t="str">
        <f>IFERROR(VLOOKUP(D6,DB!A:K,11,0),"")</f>
        <v/>
      </c>
      <c r="C6" s="120"/>
      <c r="D6" s="121"/>
      <c r="E6" s="122"/>
      <c r="F6" s="123"/>
      <c r="G6" s="124">
        <f ca="1">IFERROR(NOW()-F6,"")</f>
        <v>45959.566895023148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45959.566895023148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45959.566895023148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45959.566895023148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45959.566895023148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45959.566895023148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45959.566895023148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45959.566895023148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45959.566895023148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45959.566895023148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45959.566895023148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45959.566895023148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45959.566895023148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45959.566895023148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45959.566895023148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45959.566895023148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45959.566895023148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45959.566895023148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45959.566895023148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45959.566895023148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45959.566895023148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45959.566895023148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45959.566895023148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45959.566895023148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45959.566895023148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45959.566895023148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45959.566895023148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45959.566895023148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45959.566895023148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45959.566895023148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45959.566895023148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45959.566895023148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45959.566895023148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45959.566895023148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45959.566895023148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45959.566895023148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45959.566895023148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45959.566895023148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45959.566895023148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45959.566895023148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45959.566895023148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45959.566895023148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45959.566895023148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45959.566895023148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45959.566895023148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45959.566895023148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45959.566895023148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45959.566895023148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45959.566895023148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45959.566895023148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45959.566895023148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45959.566895023148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45959.566895023148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45959.566895023148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45959.566895023148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45959.566895023148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45959.566895023148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45959.566895023148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45959.566895023148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45959.566895023148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45959.566895023148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45959.566895023148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45959.566895023148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45959.566895023148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45959.566895023148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45959.566895023148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45959.566895023148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45959.566895023148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45959.566895023148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45959.566895023148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45959.566895023148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45959.566895023148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45959.566895023148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45959.566895023148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45959.566895023148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45959.566895023148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45959.566895023148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45959.566895023148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45959.566895023148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45959.566895023148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45959.566895023148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45959.566895023148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45959.566895023148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45959.566895023148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45959.566895023148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45959.566895023148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45959.566895023148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45959.566895023148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45959.566895023148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45959.566895023148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45959.566895023148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45959.566895023148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45959.566895023148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45959.566895023148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45959.566895023148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45959.566895023148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45959.566895023148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45959.566895023148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45959.566895023148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45959.566895023148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45959.566895023148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45959.566895023148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45959.566895023148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45959.566895023148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45959.566895023148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45959.566895023148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45959.566895023148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45959.566895023148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45959.566895023148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45959.566895023148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45959.566895023148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45959.566895023148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45959.566895023148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45959.566895023148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45959.566895023148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45959.566895023148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45959.566895023148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45959.566895023148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45959.566895023148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45959.566895023148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45959.566895023148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45959.566895023148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45959.566895023148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45959.566895023148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45959.566895023148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45959.566895023148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45959.566895023148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45959.566895023148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45959.566895023148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45959.566895023148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45959.566895023148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45959.566895023148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45959.566895023148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45959.566895023148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45959.566895023148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45959.566895023148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45959.566895023148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45959.566895023148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45959.566895023148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45959.566895023148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45959.566895023148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45959.566895023148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45959.566895023148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45959.566895023148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45959.566895023148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45959.566895023148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45959.566895023148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45959.566895023148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45959.566895023148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45959.566895023148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45959.566895023148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45959.566895023148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45959.566895023148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45959.566895023148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45959.566895023148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45959.566895023148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45959.566895023148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45959.566895023148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45959.566895023148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45959.566895023148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45959.566895023148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45959.566895023148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45959.566895023148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45959.566895023148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45959.566895023148</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45959.566895023148</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8" sqref="D8: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67.734834837960079</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39100</v>
      </c>
      <c r="F3" s="38">
        <v>45926.188877314817</v>
      </c>
      <c r="G3" s="144">
        <f t="shared" ref="G3" ca="1" si="0">IFERROR(NOW()-F3,"")</f>
        <v>33.378017708331754</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39100</v>
      </c>
      <c r="F4" s="153">
        <v>45948.661111111112</v>
      </c>
      <c r="G4" s="154">
        <f ca="1">IFERROR(NOW()-F4,"")</f>
        <v>10.905783912035986</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39123</v>
      </c>
      <c r="L5" s="152" t="str">
        <f>IFERROR(VLOOKUP(D5,DB!A:I,9,0),"")</f>
        <v>Latis</v>
      </c>
    </row>
    <row r="6" spans="1:13" ht="15">
      <c r="A6" s="152"/>
      <c r="B6" s="152" t="str">
        <f>IFERROR(VLOOKUP(D6,DB!A:K,11,0),"")</f>
        <v/>
      </c>
      <c r="C6" s="152"/>
      <c r="D6"/>
      <c r="E6" s="152"/>
      <c r="F6" s="153"/>
      <c r="G6" s="154">
        <f ca="1">IFERROR(NOW()-F6,"")</f>
        <v>45959.566895023148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45959.566895023148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45959.566895023148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45959.566895023148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45959.566895023148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45959.566895023148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45959.566895023148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45959.566895023148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45959.566895023148</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45959.566895023148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45959.566895023148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45959.566895023148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45959.566895023148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45959.566895023148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45959.566895023148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45959.566895023148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45959.566895023148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45959.566895023148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45959.566895023148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45959.566895023148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45959.566895023148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45959.566895023148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45959.566895023148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45959.566895023148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45959.566895023148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45959.566895023148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45959.566895023148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45959.566895023148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45959.566895023148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45959.566895023148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45959.566895023148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45959.566895023148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45959.566895023148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45959.566895023148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45959.566895023148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45959.566895023148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45959.566895023148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45959.566895023148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45959.566895023148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45959.566895023148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45959.566895023148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45959.566895023148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45959.566895023148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45959.566895023148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45959.566895023148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45959.566895023148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45959.566895023148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45959.566895023148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45959.566895023148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45959.566895023148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45959.566895023148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45959.566895023148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45959.566895023148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45959.566895023148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45959.566895023148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45959.566895023148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45959.566895023148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45959.566895023148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45959.566895023148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45959.566895023148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45959.566895023148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45959.566895023148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45959.566895023148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45959.566895023148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45959.566895023148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45959.566895023148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45959.566895023148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45959.566895023148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45959.566895023148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45959.566895023148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45959.566895023148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45959.566895023148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45959.566895023148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45959.566895023148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45959.566895023148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45959.566895023148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45959.566895023148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45959.566895023148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45959.566895023148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45959.566895023148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45959.566895023148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45959.566895023148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45959.566895023148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45959.566895023148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45959.566895023148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45959.566895023148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45959.566895023148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45959.566895023148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45959.566895023148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45959.566895023148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45959.566895023148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45959.566895023148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45959.566895023148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45959.566895023148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45959.566895023148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45959.566895023148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45959.566895023148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45959.566895023148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45959.566895023148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45959.566895023148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45959.566895023148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45959.566895023148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45959.566895023148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45959.566895023148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45959.566895023148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45959.566895023148</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45959.566895023148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45959.566895023148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45959.566895023148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45959.566895023148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45959.566895023148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45959.566895023148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45959.566895023148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45959.566895023148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45959.566895023148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45959.566895023148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45959.566895023148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45959.566895023148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45959.566895023148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45959.566895023148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45959.566895023148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45959.566895023148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45959.566895023148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45959.566895023148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45959.566895023148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45959.566895023148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45959.566895023148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45959.566895023148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45959.566895023148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45959.566895023148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45959.566895023148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45959.566895023148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45959.566895023148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45959.566895023148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45959.566895023148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45959.566895023148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45959.566895023148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45959.566895023148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45959.566895023148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45959.566895023148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45959.566895023148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45959.566895023148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45959.566895023148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45959.566895023148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45959.566895023148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45959.566895023148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45959.566895023148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45959.566895023148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45959.566895023148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45959.566895023148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45959.566895023148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45959.566895023148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45959.566895023148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45959.566895023148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45959.566895023148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45959.566895023148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45959.566895023148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45959.566895023148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45959.566895023148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45959.566895023148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45959.566895023148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45959.566895023148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45959.566895023148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45959.566895023148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45959.566895023148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45959.566895023148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45959.566895023148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45959.566895023148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45959.566895023148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45959.566895023148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45959.566895023148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45959.566895023148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45959.566895023148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45959.566895023148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45959.566895023148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45959.566895023148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45959.566895023148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45959.566895023148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45959.566895023148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45959.566895023148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45959.566895023148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45959.566895023148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45959.566895023148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45959.566895023148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45959.566895023148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45959.566895023148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45959.566895023148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45959.566895023148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45959.566895023148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45959.566895023148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45959.566895023148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45959.566895023148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45959.566895023148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45959.566895023148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45959.566895023148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45959.566895023148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45959.566895023148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45959.566895023148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45959.566895023148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45959.566895023148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45959.566895023148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45959.566895023148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45959.566895023148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45959.566895023148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45959.566895023148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45959.566895023148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45959.566895023148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45959.566895023148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45959.566895023148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45959.566895023148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45959.566895023148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45959.566895023148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45959.566895023148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45959.566895023148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45959.566895023148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45959.566895023148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45959.566895023148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45959.566895023148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45959.566895023148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45959.566895023148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45959.566895023148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45959.566895023148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45959.566895023148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45959.566895023148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45959.566895023148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45959.566895023148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45959.566895023148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45959.566895023148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45959.566895023148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45959.566895023148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45959.566895023148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45959.566895023148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45959.566895023148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45959.566895023148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45959.566895023148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45959.566895023148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45959.566895023148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45959.566895023148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45959.566895023148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45959.566895023148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45959.566895023148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45959.566895023148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45959.566895023148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45959.566895023148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45959.566895023148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45959.566895023148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45959.566895023148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45959.566895023148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45959.566895023148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45959.566895023148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45959.566895023148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45959.566895023148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45959.566895023148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45959.566895023148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45959.566895023148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45959.566895023148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45959.566895023148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45959.566895023148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45959.566895023148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45959.566895023148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45959.566895023148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45959.566895023148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45959.566895023148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45959.566895023148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45959.566895023148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45959.566895023148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45959.566895023148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45959.566895023148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45959.566895023148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45959.566895023148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45959.566895023148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45959.566895023148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45959.566895023148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45959.566895023148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45959.566895023148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45959.566895023148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45959.566895023148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45959.566895023148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45959.566895023148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45959.566895023148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45959.566895023148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45959.566895023148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45959.566895023148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45959.566895023148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45959.566895023148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45959.566895023148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45959.566895023148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45959.566895023148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45959.566895023148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45959.566895023148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45959.566895023148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45959.566895023148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45959.566895023148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45959.566895023148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45959.566895023148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45959.566895023148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45959.566895023148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45959.566895023148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45959.566895023148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45959.566895023148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45959.566895023148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45959.566895023148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45959.566895023148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45959.566895023148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45959.566895023148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45959.566895023148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45959.566895023148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45959.566895023148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45959.566895023148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45959.566895023148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45959.566895023148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45959.566895023148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45959.566895023148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45959.566895023148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45959.566895023148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45959.566895023148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45959.566895023148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45959.566895023148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45959.566895023148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45959.566895023148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45959.566895023148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45959.566895023148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45959.566895023148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45959.566895023148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45959.566895023148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45959.566895023148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45959.566895023148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45959.566895023148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45959.566895023148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45959.566895023148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45959.566895023148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45959.566895023148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45959.566895023148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45959.566895023148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45959.566895023148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45959.566895023148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45959.566895023148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45959.566895023148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45959.566895023148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45959.566895023148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45959.566895023148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45959.566895023148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45959.566895023148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45959.566895023148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45959.566895023148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45959.566895023148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45959.566895023148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45959.566895023148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45959.566895023148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45959.566895023148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45959.566895023148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45959.566895023148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45959.566895023148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45959.566895023148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45959.566895023148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45959.566895023148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45959.566895023148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45959.566895023148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45959.566895023148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45959.566895023148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45959.566895023148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45959.566895023148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45959.566895023148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45959.566895023148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45959.566895023148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45959.566895023148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45959.566895023148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45959.566895023148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45959.566895023148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45959.566895023148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45959.566895023148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45959.566895023148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45959.566895023148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45959.566895023148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45959.566895023148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45959.566895023148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45959.566895023148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45959.566895023148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45959.566895023148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45959.566895023148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45959.566895023148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45959.566895023148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45959.566895023148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45959.566895023148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45959.566895023148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45959.566895023148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45959.566895023148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45959.566895023148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45959.566895023148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45959.566895023148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45959.566895023148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45959.566895023148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45959.566895023148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45959.566895023148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45959.566895023148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45959.566895023148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45959.566895023148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45959.566895023148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45959.566895023148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45959.566895023148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45959.566895023148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45959.566895023148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45959.566895023148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45959.566895023148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45959.566895023148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45959.566895023148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45959.566895023148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45959.566895023148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45959.566895023148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45959.566895023148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45959.566895023148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45959.566895023148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45959.566895023148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45959.566895023148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45959.566895023148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45959.566895023148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45959.566895023148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45959.566895023148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45959.566895023148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45959.566895023148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45959.566895023148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45959.566895023148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45959.566895023148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45959.566895023148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45959.566895023148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45959.566895023148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45959.566895023148</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1</v>
      </c>
      <c r="D2" s="103" t="s">
        <v>37504</v>
      </c>
      <c r="E2" s="106" t="s">
        <v>39021</v>
      </c>
      <c r="F2" s="170">
        <v>45959.449525462966</v>
      </c>
      <c r="G2" s="77">
        <f ca="1">IFERROR(NOW()-F2,"-")</f>
        <v>0.11736956018285127</v>
      </c>
      <c r="H2" s="107">
        <v>45959.443981481483</v>
      </c>
      <c r="I2" s="103" t="str">
        <f>IFERROR(VLOOKUP(D2,DB!A:F,6,0),"")</f>
        <v>SCECO</v>
      </c>
      <c r="J2" s="102" t="str">
        <f>IFERROR(VLOOKUP(D2,DB!A:G,7,0),"")</f>
        <v>Dead</v>
      </c>
      <c r="K2" s="108" t="s">
        <v>39125</v>
      </c>
      <c r="L2" s="109" t="str">
        <f>IFERROR(VLOOKUP(D2,DB!A:I,9,0),"")</f>
        <v>Latis</v>
      </c>
    </row>
    <row r="3" spans="1:16383" ht="31.5" customHeight="1">
      <c r="A3" s="104" t="s">
        <v>39126</v>
      </c>
      <c r="B3" s="103" t="str">
        <f>IFERROR(VLOOKUP(D3,DB!A:K,11,0),"")</f>
        <v>R6</v>
      </c>
      <c r="C3" s="105">
        <v>1</v>
      </c>
      <c r="D3" s="103" t="s">
        <v>37470</v>
      </c>
      <c r="E3" s="106" t="s">
        <v>39021</v>
      </c>
      <c r="F3" s="107">
        <v>45959.404178240744</v>
      </c>
      <c r="G3" s="77">
        <f ca="1">IFERROR(NOW()-F3,"-")</f>
        <v>0.16271678240445908</v>
      </c>
      <c r="H3" s="107">
        <v>45959.404178240744</v>
      </c>
      <c r="I3" s="103" t="str">
        <f>IFERROR(VLOOKUP(D3,DB!A:F,6,0),"")</f>
        <v>Generator-SG</v>
      </c>
      <c r="J3" s="102" t="str">
        <f>IFERROR(VLOOKUP(D3,DB!A:G,7,0),"")</f>
        <v>Vandalized</v>
      </c>
      <c r="K3" s="108" t="s">
        <v>39127</v>
      </c>
      <c r="L3" s="109" t="str">
        <f>IFERROR(VLOOKUP(D3,DB!A:I,9,0),"")</f>
        <v>Latis</v>
      </c>
    </row>
    <row r="4" spans="1:16383" ht="31.5" customHeight="1">
      <c r="A4" s="104" t="s">
        <v>39128</v>
      </c>
      <c r="B4" s="103" t="str">
        <f>IFERROR(VLOOKUP(D4,DB!A:K,11,0),"")</f>
        <v>R6</v>
      </c>
      <c r="C4" s="105">
        <v>1</v>
      </c>
      <c r="D4" s="103" t="s">
        <v>34050</v>
      </c>
      <c r="E4" s="106" t="s">
        <v>39021</v>
      </c>
      <c r="F4" s="107">
        <v>45959.462812500002</v>
      </c>
      <c r="G4" s="77">
        <f ca="1">IFERROR(NOW()-F4,"-")</f>
        <v>0.10408252314664423</v>
      </c>
      <c r="H4" s="107">
        <v>45959.462812500002</v>
      </c>
      <c r="I4" s="103" t="str">
        <f>IFERROR(VLOOKUP(D4,DB!A:F,6,0),"")</f>
        <v>SCECO</v>
      </c>
      <c r="J4" s="102" t="str">
        <f>IFERROR(VLOOKUP(D4,DB!A:G,7,0),"")</f>
        <v>Dead</v>
      </c>
      <c r="K4" s="108" t="s">
        <v>39129</v>
      </c>
      <c r="L4" s="109" t="str">
        <f>IFERROR(VLOOKUP(D4,DB!A:I,9,0),"")</f>
        <v>Latis</v>
      </c>
    </row>
    <row r="5" spans="1:16383" ht="31.5" customHeight="1">
      <c r="A5" s="104"/>
      <c r="B5" s="103" t="str">
        <f>IFERROR(VLOOKUP(D5,DB!A:K,11,0),"")</f>
        <v/>
      </c>
      <c r="C5" s="105"/>
      <c r="D5" s="103"/>
      <c r="E5" s="106"/>
      <c r="F5" s="107"/>
      <c r="G5" s="77">
        <f ca="1">IFERROR(NOW()-F5,"-")</f>
        <v>45959.566895023148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45959.566895023148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45959.566895023148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45959.566895023148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45959.566895023148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45959.566895023148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45959.566895023148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45959.566895023148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45959.566895023148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45959.566895023148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45959.566895023148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45959.566895023148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45959.566895023148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45959.566895023148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45959.566895023148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45959.566895023148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45959.566895023148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45959.566895023148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45959.566895023148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45959.566895023148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45959.566895023148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45959.566895023148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45959.566895023148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45959.566895023148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45959.566895023148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45959.566895023148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45959.566895023148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45959.566895023148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45959.566895023148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45959.566895023148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45959.566895023148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45959.566895023148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45959.566895023148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45959.566895023148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45959.566895023148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45959.566895023148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45959.566895023148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45959.566895023148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45959.566895023148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45959.566895023148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45959.566895023148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45959.566895023148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45959.566895023148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45959.566895023148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45959.566895023148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45959.566895023148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45959.566895023148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45959.566895023148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45959.566895023148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45959.566895023148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45959.566895023148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45959.566895023148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45959.566895023148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45959.566895023148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45959.566895023148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45959.566895023148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45959.566895023148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45959.566895023148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45959.566895023148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45959.566895023148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45959.566895023148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45959.566895023148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45959.566895023148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45959.566895023148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45959.566895023148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45959.566895023148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45959.566895023148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45959.566895023148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45959.566895023148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45959.566895023148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45959.566895023148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45959.566895023148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45959.566895023148</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2025-10-29T10:36:23Z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