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69" documentId="120_S{2AC9BD13-BADA-5192-A53E-5A8FF88502F6}" xr6:coauthVersionLast="47" xr6:coauthVersionMax="47" xr10:uidLastSave="{82999682-955D-4683-98AA-ADD4A11AACF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<sst xmlns="http://schemas.openxmlformats.org/spreadsheetml/2006/main" count="180276" uniqueCount="39123">
  <si>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</si>
  <si>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</si>
  <si>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</si>
  <si>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</si>
  <si>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</si>
  <si>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</si>
  <si>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</si>
  <si>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</si>
  <si>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</si>
  <si>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</si>
  <si>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</si>
  <si>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</si>
  <si>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</si>
  <si>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</si>
  <si>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</si>
  <si>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</si>
  <si>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</si>
  <si>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</si>
  <si>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</si>
  <si>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</si>
  <si>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</si>
  <si>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</si>
  <si>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</si>
  <si>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</si>
  <si>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</si>
  <si>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</si>
  <si>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</si>
  <si>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</si>
  <si>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</si>
  <si>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</si>
  <si>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</si>
  <si>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</si>
  <si>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</si>
  <si>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</si>
  <si>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</si>
  <si>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</si>
  <si>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</si>
  <si>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</si>
  <si>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</si>
  <si>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</si>
  <si>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</si>
  <si>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</si>
  <si>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</si>
  <si>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</si>
  <si>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</si>
  <si>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</si>
  <si>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</si>
  <si>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</si>
  <si>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</si>
  <si>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</si>
  <si>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</si>
  <si>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</si>
  <si>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</si>
  <si>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</si>
  <si>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</si>
  <si>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</si>
  <si>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</si>
  <si>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</si>
  <si>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</si>
  <si>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</si>
  <si>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</si>
  <si>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</si>
  <si>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</si>
  <si>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</si>
  <si>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</si>
  <si>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</si>
  <si>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</si>
  <si>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</si>
  <si>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</si>
  <si>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</si>
  <si>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</si>
  <si>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</si>
  <si>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</si>
  <si>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</si>
  <si>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</si>
  <si>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</si>
  <si>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</si>
  <si>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</si>
  <si>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</si>
  <si>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</si>
  <si>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</si>
  <si>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</si>
  <si>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</si>
  <si>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</si>
  <si>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</si>
  <si>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</si>
  <si>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</si>
  <si>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</si>
  <si>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</si>
  <si>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</si>
  <si>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</si>
  <si>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</si>
  <si>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</si>
  <si>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</si>
  <si>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</si>
  <si>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</si>
  <si>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</si>
  <si>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</si>
  <si>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</si>
  <si>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</si>
  <si>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</si>
  <si>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</si>
  <si>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</si>
  <si>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</si>
  <si>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</si>
  <si>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</si>
  <si>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</si>
  <si>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</si>
  <si>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</si>
  <si>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</si>
  <si>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</si>
  <si>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</si>
  <si>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</si>
  <si>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</si>
  <si>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</si>
  <si>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</si>
  <si>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</si>
  <si>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</si>
  <si>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</si>
  <si>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</si>
  <si>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</si>
  <si>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</si>
  <si>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</si>
  <si>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</si>
  <si>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</si>
  <si>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</si>
  <si>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</si>
  <si>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</si>
  <si>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</si>
  <si>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</si>
  <si>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</si>
  <si>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</si>
  <si>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</si>
  <si>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</si>
  <si>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</si>
  <si>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</si>
  <si>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</si>
  <si>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</si>
  <si>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</si>
  <si>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</si>
  <si>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</si>
  <si>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</si>
  <si>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</si>
  <si>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</si>
  <si>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</si>
  <si>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</si>
  <si>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</si>
  <si>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</si>
  <si>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</si>
  <si>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</si>
  <si>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</si>
  <si>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</si>
  <si>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</si>
  <si>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</si>
  <si>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</si>
  <si>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</si>
  <si>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</si>
  <si>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</si>
  <si>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</si>
  <si>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</si>
  <si>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</si>
  <si>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</si>
  <si>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</si>
  <si>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</si>
  <si>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</si>
  <si>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</si>
  <si>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</si>
  <si>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</si>
  <si>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</si>
  <si>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</si>
  <si>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</si>
  <si>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</si>
  <si>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</si>
  <si>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</si>
  <si>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</si>
  <si>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</si>
  <si>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</si>
  <si>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</si>
  <si>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</si>
  <si>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</si>
  <si>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</si>
  <si>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</si>
  <si>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</si>
  <si>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</si>
  <si>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</si>
  <si>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</si>
  <si>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</si>
  <si>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</si>
  <si>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</si>
  <si>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</si>
  <si>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</si>
  <si>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</si>
  <si>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</si>
  <si>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</si>
  <si>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</si>
  <si>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</si>
  <si>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</si>
  <si>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</si>
  <si>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</si>
  <si>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</si>
  <si>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</si>
  <si>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</si>
  <si>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</si>
  <si>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</si>
  <si>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</si>
  <si>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</si>
  <si>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</si>
  <si>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</si>
  <si>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</si>
  <si>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</si>
  <si>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</si>
  <si>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</si>
  <si>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</si>
  <si>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</si>
  <si>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</si>
  <si>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</si>
  <si>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</si>
  <si>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</si>
  <si>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</si>
  <si>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</si>
  <si>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</si>
  <si>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</si>
  <si>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</si>
  <si>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</si>
  <si>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</si>
  <si>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</si>
  <si>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</si>
  <si>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</si>
  <si>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</si>
  <si>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</si>
  <si>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</si>
  <si>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</si>
  <si>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</si>
  <si>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</si>
  <si>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</si>
  <si>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</si>
  <si>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</si>
  <si>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</si>
  <si>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</si>
  <si>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</si>
  <si>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</si>
  <si>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</si>
  <si>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</si>
  <si>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</si>
  <si>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</si>
  <si>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</si>
  <si>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</si>
  <si>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</si>
  <si>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</si>
  <si>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</si>
  <si>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</si>
  <si>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</si>
  <si>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</si>
  <si>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</si>
  <si>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</si>
  <si>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</si>
  <si>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</si>
  <si>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</si>
  <si>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</si>
  <si>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</si>
  <si>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</si>
  <si>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</si>
  <si>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</si>
  <si>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</si>
  <si>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</si>
  <si>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</si>
  <si>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</si>
  <si>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</si>
  <si>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</si>
  <si>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</si>
  <si>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</si>
  <si>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</si>
  <si>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</si>
  <si>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</si>
  <si>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</si>
  <si>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</si>
  <si>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</si>
  <si>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</si>
  <si>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</si>
  <si>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</si>
  <si>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</si>
  <si>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</si>
  <si>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</si>
  <si>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</si>
  <si>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</si>
  <si>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</si>
  <si>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</si>
  <si>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</si>
  <si>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</si>
  <si>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</si>
  <si>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</si>
  <si>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</si>
  <si>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</si>
  <si>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</si>
  <si>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</si>
  <si>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</si>
  <si>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</si>
  <si>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</si>
  <si>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</si>
  <si>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</si>
  <si>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</si>
  <si>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</si>
  <si>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</si>
  <si>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</si>
  <si>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</si>
  <si>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</si>
  <si>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</si>
  <si>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</si>
  <si>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</si>
  <si>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</si>
  <si>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</si>
  <si>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</si>
  <si>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</si>
  <si>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</si>
  <si>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</si>
  <si>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</si>
  <si>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</si>
  <si>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</si>
  <si>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</si>
  <si>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</si>
  <si>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</si>
  <si>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</si>
  <si>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</si>
  <si>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</si>
  <si>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</si>
  <si>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</si>
  <si>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</si>
  <si>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</si>
  <si>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</si>
  <si>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</si>
  <si>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</si>
  <si>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</si>
  <si>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</si>
  <si>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</si>
  <si>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</si>
  <si>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</si>
  <si>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</si>
  <si>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</si>
  <si>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</si>
  <si>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</si>
  <si>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</si>
  <si>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</si>
  <si>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</si>
  <si>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</si>
  <si>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</si>
  <si>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</si>
  <si>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</si>
  <si>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</si>
  <si>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</si>
  <si>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</si>
  <si>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</si>
  <si>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</si>
  <si>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</si>
  <si>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</si>
  <si>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</si>
  <si>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</si>
  <si>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</si>
  <si>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</si>
  <si>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</si>
  <si>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</si>
  <si>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</si>
  <si>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</si>
  <si>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</si>
  <si>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</si>
  <si>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</si>
  <si>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</si>
  <si>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</si>
  <si>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</si>
  <si>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</si>
  <si>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</si>
  <si>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</si>
  <si>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</si>
  <si>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</si>
  <si>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</si>
  <si>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</si>
  <si>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</si>
  <si>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</si>
  <si>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</si>
  <si>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</si>
  <si>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</si>
  <si>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</si>
  <si>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</si>
  <si>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</si>
  <si>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</si>
  <si>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</si>
  <si>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</si>
  <si>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</si>
  <si>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</si>
  <si>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</si>
  <si>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</si>
  <si>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</si>
  <si>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</si>
  <si>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</si>
  <si>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</si>
  <si>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</si>
  <si>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</si>
  <si>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</si>
  <si>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</si>
  <si>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</si>
  <si>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</si>
  <si>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</si>
  <si>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</si>
  <si>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</si>
  <si>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</si>
  <si>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</si>
  <si>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</si>
  <si>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</si>
  <si>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</si>
  <si>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</si>
  <si>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</si>
  <si>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</si>
  <si>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</si>
  <si>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</si>
  <si>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</si>
  <si>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</si>
  <si>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</si>
  <si>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</si>
  <si>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</si>
  <si>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</si>
  <si>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</si>
  <si>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</si>
  <si>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</si>
  <si>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</si>
  <si>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</si>
  <si>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</si>
  <si>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</si>
  <si>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</si>
  <si>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</si>
  <si>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</si>
  <si>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</si>
  <si>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</si>
  <si>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</si>
  <si>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</si>
  <si>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</si>
  <si>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</si>
  <si>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</si>
  <si>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</si>
  <si>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</si>
  <si>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</si>
  <si>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</si>
  <si>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</si>
  <si>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</si>
  <si>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</si>
  <si>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</si>
  <si>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</si>
  <si>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</si>
  <si>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</si>
  <si>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</si>
  <si>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</si>
  <si>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</si>
  <si>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</si>
  <si>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</si>
  <si>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</si>
  <si>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</si>
  <si>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</si>
  <si>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</si>
  <si>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</si>
  <si>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</si>
  <si>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</si>
  <si>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</si>
  <si>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</si>
  <si>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</si>
  <si>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</si>
  <si>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</si>
  <si>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</si>
  <si>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</si>
  <si>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</si>
  <si>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</si>
  <si>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</si>
  <si>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</si>
  <si>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</si>
  <si>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</si>
  <si>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</si>
  <si>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</si>
  <si>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</si>
  <si>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</si>
  <si>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</si>
  <si>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</si>
  <si>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</si>
  <si>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</si>
  <si>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</si>
  <si>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</si>
  <si>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</si>
  <si>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</si>
  <si>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</si>
  <si>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</si>
  <si>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</si>
  <si>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</si>
  <si>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</si>
  <si>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</si>
  <si>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</si>
  <si>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</si>
  <si>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</si>
  <si>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</si>
  <si>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</si>
  <si>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</si>
  <si>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</si>
  <si>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</si>
  <si>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</si>
  <si>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</si>
  <si>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</si>
  <si>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</si>
  <si>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</si>
  <si>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</si>
  <si>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</si>
  <si>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</si>
  <si>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</si>
  <si>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</si>
  <si>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</si>
  <si>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</si>
  <si>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</si>
  <si>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</si>
  <si>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</si>
  <si>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</si>
  <si>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</si>
  <si>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</si>
  <si>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</si>
  <si>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</si>
  <si>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</si>
  <si>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</si>
  <si>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</si>
  <si>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</si>
  <si>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</si>
  <si>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</si>
  <si>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</si>
  <si>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</si>
  <si>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</si>
  <si>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</si>
  <si>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</si>
  <si>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</si>
  <si>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</si>
  <si>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</si>
  <si>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</si>
  <si>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</si>
  <si>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</si>
  <si>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</si>
  <si>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</si>
  <si>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</si>
  <si>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</si>
  <si>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</si>
  <si>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</si>
  <si>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</si>
  <si>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</si>
  <si>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</si>
  <si>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</si>
  <si>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</si>
  <si>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</si>
  <si>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</si>
  <si>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</si>
  <si>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</si>
  <si>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</si>
  <si>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</si>
  <si>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</si>
  <si>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</si>
  <si>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</si>
  <si>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</si>
  <si>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</si>
  <si>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</si>
  <si>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</si>
  <si>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</si>
  <si>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</si>
  <si>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</si>
  <si>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</si>
  <si>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</si>
  <si>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</si>
  <si>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</si>
  <si>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</si>
  <si>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</si>
  <si>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</si>
  <si>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</si>
  <si>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</si>
  <si>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</si>
  <si>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</si>
  <si>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</si>
  <si>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</si>
  <si>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</si>
  <si>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</si>
  <si>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</si>
  <si>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</si>
  <si>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</si>
  <si>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</si>
  <si>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</si>
  <si>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</si>
  <si>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</si>
  <si>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</si>
  <si>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</si>
  <si>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</si>
  <si>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</si>
  <si>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</si>
  <si>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</si>
  <si>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</si>
  <si>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</si>
  <si>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</si>
  <si>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</si>
  <si>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</si>
  <si>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</si>
  <si>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</si>
  <si>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</si>
  <si>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</si>
  <si>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</si>
  <si>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</si>
  <si>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</si>
  <si>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</si>
  <si>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</si>
  <si>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</si>
  <si>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</si>
  <si>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</si>
  <si>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</si>
  <si>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</si>
  <si>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</si>
  <si>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</si>
  <si>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</si>
  <si>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</si>
  <si>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</si>
  <si>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</si>
  <si>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</si>
  <si>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</si>
  <si>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</si>
  <si>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</si>
  <si>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</si>
  <si>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</si>
  <si>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</si>
  <si>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</si>
  <si>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</si>
  <si>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</si>
  <si>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</si>
  <si>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</si>
  <si>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</si>
  <si>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</si>
  <si>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</si>
  <si>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</si>
  <si>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</si>
  <si>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</si>
  <si>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</si>
  <si>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</si>
  <si>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</si>
  <si>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</si>
  <si>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</si>
  <si>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</si>
  <si>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</si>
  <si>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</si>
  <si>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</si>
  <si>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</si>
  <si>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</si>
  <si>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</si>
  <si>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</si>
  <si>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</si>
  <si>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</si>
  <si>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</si>
  <si>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</si>
  <si>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</si>
  <si>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</si>
  <si>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</si>
  <si>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</si>
  <si>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</si>
  <si>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</si>
  <si>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</si>
  <si>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</si>
  <si>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</si>
  <si>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</si>
  <si>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</si>
  <si>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</si>
  <si>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</si>
  <si>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</si>
  <si>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</si>
  <si>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</si>
  <si>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</si>
  <si>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</si>
  <si>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</si>
  <si>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</si>
  <si>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</si>
  <si>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</si>
  <si>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</si>
  <si>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</si>
  <si>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</si>
  <si>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</si>
  <si>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</si>
  <si>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</si>
  <si>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</si>
  <si>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</si>
  <si>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</si>
  <si>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</si>
  <si>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</si>
  <si>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</si>
  <si>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</si>
  <si>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</si>
  <si>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</si>
  <si>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</si>
  <si>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</si>
  <si>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</si>
  <si>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</si>
  <si>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</si>
  <si>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</si>
  <si>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</si>
  <si>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</si>
  <si>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</si>
  <si>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</si>
  <si>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</si>
  <si>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</si>
  <si>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</si>
  <si>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</si>
  <si>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</si>
  <si>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</si>
  <si>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</si>
  <si>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</si>
  <si>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</si>
  <si>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</si>
  <si>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</si>
  <si>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</si>
  <si>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</si>
  <si>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</si>
  <si>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</si>
  <si>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</si>
  <si>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</si>
  <si>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</si>
  <si>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</si>
  <si>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</si>
  <si>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</si>
  <si>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</si>
  <si>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</si>
  <si>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</si>
  <si>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</si>
  <si>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</si>
  <si>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</si>
  <si>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</si>
  <si>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</si>
  <si>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</si>
  <si>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</si>
  <si>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</si>
  <si>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</si>
  <si>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</si>
  <si>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</si>
  <si>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</si>
  <si>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</si>
  <si>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</si>
  <si>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</si>
  <si>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</si>
  <si>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</si>
  <si>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</si>
  <si>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</si>
  <si>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</si>
  <si>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</si>
  <si>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</si>
  <si>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</si>
  <si>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</si>
  <si>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</si>
  <si>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</si>
  <si>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</si>
  <si>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</si>
  <si>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</si>
  <si>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</si>
  <si>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</si>
  <si>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</si>
  <si>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</si>
  <si>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</si>
  <si>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</si>
  <si>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</si>
  <si>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</si>
  <si>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</si>
  <si>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</si>
  <si>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</si>
  <si>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</si>
  <si>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</si>
  <si>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</si>
  <si>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</si>
  <si>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</si>
  <si>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</si>
  <si>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</si>
  <si>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</si>
  <si>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</si>
  <si>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</si>
  <si>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</si>
  <si>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</si>
  <si>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</si>
  <si>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</si>
  <si>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</si>
  <si>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</si>
  <si>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</si>
  <si>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</si>
  <si>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</si>
  <si>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</si>
  <si>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</si>
  <si>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</si>
  <si>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</si>
  <si>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</si>
  <si>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</si>
  <si>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</si>
  <si>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</si>
  <si>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</si>
  <si>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</si>
  <si>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</si>
  <si>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</si>
  <si>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</si>
  <si>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</si>
  <si>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</si>
  <si>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</si>
  <si>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</si>
  <si>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</si>
  <si>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</si>
  <si>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</si>
  <si>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</si>
  <si>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</si>
  <si>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</si>
  <si>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</si>
  <si>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</si>
  <si>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</si>
  <si>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</si>
  <si>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</si>
  <si>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</si>
  <si>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</si>
  <si>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</si>
  <si>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</si>
  <si>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</si>
  <si>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</si>
  <si>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</si>
  <si>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</si>
  <si>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</si>
  <si>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</si>
  <si>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</si>
  <si>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</si>
  <si>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</si>
  <si>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</si>
  <si>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</si>
  <si>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</si>
  <si>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</si>
  <si>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</si>
  <si>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</si>
  <si>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</si>
  <si>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</si>
  <si>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</si>
  <si>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</si>
  <si>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</si>
  <si>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</si>
  <si>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</si>
  <si>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</si>
  <si>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</si>
  <si>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</si>
  <si>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</si>
  <si>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</si>
  <si>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</si>
  <si>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</si>
  <si>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</si>
  <si>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</si>
  <si>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</si>
  <si>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</si>
  <si>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</si>
  <si>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</si>
  <si>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</si>
  <si>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</si>
  <si>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</si>
  <si>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</si>
  <si>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</si>
  <si>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</si>
  <si>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</si>
  <si>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</si>
  <si>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</si>
  <si>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</si>
  <si>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</si>
  <si>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</si>
  <si>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</si>
  <si>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</si>
  <si>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</si>
  <si>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</si>
  <si>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</si>
  <si>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</si>
  <si>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</si>
  <si>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</si>
  <si>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</si>
  <si>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</si>
  <si>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</si>
  <si>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</si>
  <si>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</si>
  <si>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</si>
  <si>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</si>
  <si>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</si>
  <si>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</si>
  <si>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</si>
  <si>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</si>
  <si>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</si>
  <si>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</si>
  <si>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</si>
  <si>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</si>
  <si>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</si>
  <si>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</si>
  <si>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</si>
  <si>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</si>
  <si>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</si>
  <si>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</si>
  <si>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</si>
  <si>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</si>
  <si>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</si>
  <si>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</si>
  <si>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</si>
  <si>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</si>
  <si>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</si>
  <si>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</si>
  <si>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</si>
  <si>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</si>
  <si>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</si>
  <si>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</si>
  <si>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</si>
  <si>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</si>
  <si>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</si>
  <si>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</si>
  <si>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</si>
  <si>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</si>
  <si>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</si>
  <si>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</si>
  <si>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</si>
  <si>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</si>
  <si>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</si>
  <si>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</si>
  <si>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</si>
  <si>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</si>
  <si>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</si>
  <si>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</si>
  <si>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</si>
  <si>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</si>
  <si>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</si>
  <si>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</si>
  <si>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</si>
  <si>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</si>
  <si>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</si>
  <si>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</si>
  <si>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</si>
  <si>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</si>
  <si>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</si>
  <si>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</si>
  <si>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</si>
  <si>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</si>
  <si>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</si>
  <si>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</si>
  <si>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</si>
  <si>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</si>
  <si>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</si>
  <si>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</si>
  <si>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</si>
  <si>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</si>
  <si>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</si>
  <si>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</si>
  <si>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</si>
  <si>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</si>
  <si>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</si>
  <si>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</si>
  <si>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</si>
  <si>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</si>
  <si>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</si>
  <si>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</si>
  <si>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</si>
  <si>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</si>
  <si>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</si>
  <si>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</si>
  <si>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</si>
  <si>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</si>
  <si>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</si>
  <si>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</si>
  <si>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</si>
  <si>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</si>
  <si>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</si>
  <si>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</si>
  <si>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</si>
  <si>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</si>
  <si>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</si>
  <si>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</si>
  <si>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</si>
  <si>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</si>
  <si>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</si>
  <si>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</si>
  <si>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</si>
  <si>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</si>
  <si>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</si>
  <si>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</si>
  <si>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</si>
  <si>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</si>
  <si>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</si>
  <si>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</si>
  <si>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</si>
  <si>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</si>
  <si>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</si>
  <si>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</si>
  <si>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</si>
  <si>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</si>
  <si>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</si>
  <si>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</si>
  <si>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</si>
  <si>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</si>
  <si>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</si>
  <si>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</si>
  <si>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</si>
  <si>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</si>
  <si>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</si>
  <si>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</si>
  <si>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</si>
  <si>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</si>
  <si>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</si>
  <si>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</si>
  <si>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</si>
  <si>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</si>
  <si>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</si>
  <si>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</si>
  <si>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</si>
  <si>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</si>
  <si>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</si>
  <si>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</si>
  <si>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</si>
  <si>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</si>
  <si>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</si>
  <si>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</si>
  <si>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</si>
  <si>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</si>
  <si>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</si>
  <si>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</si>
  <si>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</si>
  <si>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</si>
  <si>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</si>
  <si>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</si>
  <si>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</si>
  <si>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</si>
  <si>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</si>
  <si>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</si>
  <si>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</si>
  <si>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</si>
  <si>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</si>
  <si>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</si>
  <si>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</si>
  <si>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</si>
  <si>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</si>
  <si>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</si>
  <si>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</si>
  <si>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</si>
  <si>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</si>
  <si>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</si>
  <si>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</si>
  <si>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</si>
  <si>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</si>
  <si>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</si>
  <si>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</si>
  <si>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</si>
  <si>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</si>
  <si>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</si>
  <si>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</si>
  <si>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</si>
  <si>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</si>
  <si>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</si>
  <si>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</si>
  <si>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</si>
  <si>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</si>
  <si>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</si>
  <si>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</si>
  <si>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</si>
  <si>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</si>
  <si>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</si>
  <si>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</si>
  <si>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</si>
  <si>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</si>
  <si>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</si>
  <si>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</si>
  <si>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</si>
  <si>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</si>
  <si>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</si>
  <si>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</si>
  <si>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</si>
  <si>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</si>
  <si>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</si>
  <si>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</si>
  <si>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</si>
  <si>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</si>
  <si>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</si>
  <si>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</si>
  <si>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</si>
  <si>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</si>
  <si>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</si>
  <si>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</si>
  <si>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</si>
  <si>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</si>
  <si>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</si>
  <si>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</si>
  <si>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</si>
  <si>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</si>
  <si>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</si>
  <si>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</si>
  <si>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</si>
  <si>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</si>
  <si>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</si>
  <si>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</si>
  <si>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</si>
  <si>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</si>
  <si>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</si>
  <si>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</si>
  <si>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</si>
  <si>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</si>
  <si>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</si>
  <si>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</si>
  <si>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</si>
  <si>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</si>
  <si>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</si>
  <si>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</si>
  <si>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</si>
  <si>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</si>
  <si>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</si>
  <si>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</si>
  <si>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</si>
  <si>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</si>
  <si>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</si>
  <si>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</si>
  <si>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</si>
  <si>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</si>
  <si>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</si>
  <si>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</si>
  <si>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</si>
  <si>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</si>
  <si>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</si>
  <si>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</si>
  <si>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</si>
  <si>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</si>
  <si>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</si>
  <si>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</si>
  <si>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</si>
  <si>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</si>
  <si>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</si>
  <si>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</si>
  <si>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</si>
  <si>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</si>
  <si>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</si>
  <si>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</si>
  <si>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</si>
  <si>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</si>
  <si>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</si>
  <si>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</si>
  <si>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</si>
  <si>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</si>
  <si>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</si>
  <si>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</si>
  <si>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</si>
  <si>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</si>
  <si>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</si>
  <si>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</si>
  <si>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</si>
  <si>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</si>
  <si>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</si>
  <si>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</si>
  <si>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</si>
  <si>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</si>
  <si>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</si>
  <si>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</si>
  <si>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</si>
  <si>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</si>
  <si>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</si>
  <si>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</si>
  <si>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</si>
  <si>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</si>
  <si>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</si>
  <si>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</si>
  <si>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</si>
  <si>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</si>
  <si>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</si>
  <si>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</si>
  <si>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</si>
  <si>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</si>
  <si>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</si>
  <si>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</si>
  <si>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</si>
  <si>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</si>
  <si>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</si>
  <si>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</si>
  <si>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</si>
  <si>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</si>
  <si>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</si>
  <si>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</si>
  <si>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</si>
  <si>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</si>
  <si>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</si>
  <si>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</si>
  <si>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</si>
  <si>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</si>
  <si>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</si>
  <si>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</si>
  <si>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</si>
  <si>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</si>
  <si>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</si>
  <si>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</si>
  <si>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</si>
  <si>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</si>
  <si>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</si>
  <si>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</si>
  <si>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</si>
  <si>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</si>
  <si>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</si>
  <si>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</si>
  <si>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</si>
  <si>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</si>
  <si>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</si>
  <si>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</si>
  <si>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</si>
  <si>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</si>
  <si>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</si>
  <si>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</si>
  <si>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</si>
  <si>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</si>
  <si>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</si>
  <si>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</si>
  <si>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</si>
  <si>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</si>
  <si>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</si>
  <si>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</si>
  <si>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</si>
  <si>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</si>
  <si>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</si>
  <si>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</si>
  <si>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</si>
  <si>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</si>
  <si>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</si>
  <si>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</si>
  <si>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</si>
  <si>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</si>
  <si>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</si>
  <si>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</si>
  <si>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</si>
  <si>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</si>
  <si>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</si>
  <si>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</si>
  <si>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</si>
  <si>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</si>
  <si>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</si>
  <si>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</si>
  <si>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</si>
  <si>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</si>
  <si>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</si>
  <si>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</si>
  <si>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</si>
  <si>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</si>
  <si>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</si>
  <si>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</si>
  <si>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</si>
  <si>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</si>
  <si>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</si>
  <si>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</si>
  <si>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</si>
  <si>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</si>
  <si>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</si>
  <si>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</si>
  <si>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</si>
  <si>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</si>
  <si>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</si>
  <si>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</si>
  <si>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</si>
  <si>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</si>
  <si>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</si>
  <si>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</si>
  <si>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</si>
  <si>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</si>
  <si>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</si>
  <si>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</si>
  <si>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</si>
  <si>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</si>
  <si>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</si>
  <si>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</si>
  <si>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</si>
  <si>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</si>
  <si>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</si>
  <si>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</si>
  <si>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</si>
  <si>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</si>
  <si>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</si>
  <si>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</si>
  <si>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</si>
  <si>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</si>
  <si>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</si>
  <si>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</si>
  <si>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</si>
  <si>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</si>
  <si>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</si>
  <si>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</si>
  <si>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</si>
  <si>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</si>
  <si>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</si>
  <si>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</si>
  <si>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</si>
  <si>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</si>
  <si>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</si>
  <si>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</si>
  <si>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</si>
  <si>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</si>
  <si>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</si>
  <si>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</si>
  <si>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</si>
  <si>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</si>
  <si>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</si>
  <si>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</si>
  <si>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</si>
  <si>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</si>
  <si>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</si>
  <si>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</si>
  <si>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</si>
  <si>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</si>
  <si>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</si>
  <si>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</si>
  <si>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</si>
  <si>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</si>
  <si>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</si>
  <si>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</si>
  <si>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</si>
  <si>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</si>
  <si>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</si>
  <si>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</si>
  <si>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</si>
  <si>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</si>
  <si>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</si>
  <si>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</si>
  <si>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</si>
  <si>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</si>
  <si>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</si>
  <si>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</si>
  <si>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</si>
  <si>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</si>
  <si>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</si>
  <si>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</si>
  <si>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</si>
  <si>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</si>
  <si>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</si>
  <si>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</si>
  <si>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</si>
  <si>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</si>
  <si>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</si>
  <si>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</si>
  <si>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</si>
  <si>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</si>
  <si>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</si>
  <si>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</si>
  <si>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</si>
  <si>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</si>
  <si>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</si>
  <si>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</si>
  <si>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</si>
  <si>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</si>
  <si>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</si>
  <si>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</si>
  <si>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</si>
  <si>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</si>
  <si>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</si>
  <si>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</si>
  <si>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</si>
  <si>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</si>
  <si>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</si>
  <si>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</si>
  <si>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</si>
  <si>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</si>
  <si>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</si>
  <si>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</si>
  <si>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</si>
  <si>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</si>
  <si>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</si>
  <si>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</si>
  <si>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</si>
  <si>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</si>
  <si>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</si>
  <si>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</si>
  <si>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</si>
  <si>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</si>
  <si>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</si>
  <si>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</si>
  <si>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</si>
  <si>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</si>
  <si>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</si>
  <si>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</si>
  <si>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</si>
  <si>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</si>
  <si>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</si>
  <si>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</si>
  <si>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</si>
  <si>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</si>
  <si>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</si>
  <si>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</si>
  <si>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</si>
  <si>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</si>
  <si>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</si>
  <si>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</si>
  <si>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</si>
  <si>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</si>
  <si>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</si>
  <si>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</si>
  <si>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</si>
  <si>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</si>
  <si>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</si>
  <si>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</si>
  <si>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</si>
  <si>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</si>
  <si>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</si>
  <si>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</si>
  <si>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</si>
  <si>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</si>
  <si>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</si>
  <si>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</si>
  <si>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</si>
  <si>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</si>
  <si>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</si>
  <si>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</si>
  <si>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</si>
  <si>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</si>
  <si>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</si>
  <si>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</si>
  <si>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</si>
  <si>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</si>
  <si>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</si>
  <si>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</si>
  <si>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</si>
  <si>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</si>
  <si>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</si>
  <si>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</si>
  <si>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</si>
  <si>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</si>
  <si>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</si>
  <si>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</si>
  <si>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</si>
  <si>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</si>
  <si>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</si>
  <si>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</si>
  <si>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</si>
  <si>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</si>
  <si>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</si>
  <si>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</si>
  <si>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</si>
  <si>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</si>
  <si>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</si>
  <si>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</si>
  <si>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</si>
  <si>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</si>
  <si>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</si>
  <si>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</si>
  <si>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</si>
  <si>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</si>
  <si>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</si>
  <si>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</si>
  <si>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</si>
  <si>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</si>
  <si>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</si>
  <si>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</si>
  <si>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</si>
  <si>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</si>
  <si>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</si>
  <si>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</si>
  <si>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</si>
  <si>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</si>
  <si>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</si>
  <si>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</si>
  <si>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</si>
  <si>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</si>
  <si>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</si>
  <si>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</si>
  <si>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</si>
  <si>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</si>
  <si>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</si>
  <si>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</si>
  <si>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</si>
  <si>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</si>
  <si>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</si>
  <si>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</si>
  <si>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</si>
  <si>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</si>
  <si>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</si>
  <si>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</si>
  <si>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</si>
  <si>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</si>
  <si>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</si>
  <si>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</si>
  <si>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</si>
  <si>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</si>
  <si>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</si>
  <si>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</si>
  <si>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</si>
  <si>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</si>
  <si>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</si>
  <si>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</si>
  <si>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</si>
  <si>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</si>
  <si>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</si>
  <si>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</si>
  <si>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</si>
  <si>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</si>
  <si>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</si>
  <si>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</si>
  <si>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</si>
  <si>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</si>
  <si>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</si>
  <si>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</si>
  <si>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</si>
  <si>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</si>
  <si>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</si>
  <si>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</si>
  <si>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</si>
  <si>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</si>
  <si>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</si>
  <si>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</si>
  <si>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</si>
  <si>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</si>
  <si>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</si>
  <si>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</si>
  <si>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</si>
  <si>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</si>
  <si>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</si>
  <si>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</si>
  <si>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</si>
  <si>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</si>
  <si>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</si>
  <si>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</si>
  <si>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</si>
  <si>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</si>
  <si>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</si>
  <si>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</si>
  <si>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</si>
  <si>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</si>
  <si>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</si>
  <si>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</si>
  <si>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</si>
  <si>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</si>
  <si>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</si>
  <si>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</si>
  <si>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</si>
  <si>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</si>
  <si>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</si>
  <si>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</si>
  <si>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</si>
  <si>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</si>
  <si>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</si>
  <si>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</si>
  <si>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</si>
  <si>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</si>
  <si>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</si>
  <si>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</si>
  <si>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</si>
  <si>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</si>
  <si>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</si>
  <si>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</si>
  <si>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</si>
  <si>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</si>
  <si>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</si>
  <si>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</si>
  <si>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</si>
  <si>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</si>
  <si>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</si>
  <si>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</si>
  <si>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</si>
  <si>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</si>
  <si>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</si>
  <si>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</si>
  <si>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</si>
  <si>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</si>
  <si>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</si>
  <si>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</si>
  <si>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</si>
  <si>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</si>
  <si>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</si>
  <si>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</si>
  <si>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</si>
  <si>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</si>
  <si>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</si>
  <si>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</si>
  <si>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</si>
  <si>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</si>
  <si>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</si>
  <si>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</si>
  <si>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</si>
  <si>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</si>
  <si>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</si>
  <si>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</si>
  <si>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</si>
  <si>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</si>
  <si>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</si>
  <si>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</si>
  <si>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</si>
  <si>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</si>
  <si>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</si>
  <si>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</si>
  <si>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</si>
  <si>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</si>
  <si>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</si>
  <si>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</si>
  <si>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</si>
  <si>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</si>
  <si>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</si>
  <si>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</si>
  <si>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</si>
  <si>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</si>
  <si>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</si>
  <si>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</si>
  <si>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</si>
  <si>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</si>
  <si>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</si>
  <si>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</si>
  <si>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</si>
  <si>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</si>
  <si>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</si>
  <si>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</si>
  <si>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</si>
  <si>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</si>
  <si>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</si>
  <si>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</si>
  <si>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</si>
  <si>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</si>
  <si>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</si>
  <si>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</si>
  <si>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</si>
  <si>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</si>
  <si>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</si>
  <si>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</si>
  <si>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</si>
  <si>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</si>
  <si>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</si>
  <si>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</si>
  <si>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</si>
  <si>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</si>
  <si>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</si>
  <si>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</si>
  <si>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</si>
  <si>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</si>
  <si>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</si>
  <si>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</si>
  <si>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</si>
  <si>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</si>
  <si>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</si>
  <si>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</si>
  <si>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</si>
  <si>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</si>
  <si>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</si>
  <si>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</si>
  <si>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</si>
  <si>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</si>
  <si>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</si>
  <si>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</si>
  <si>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</si>
  <si>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</si>
  <si>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</si>
  <si>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</si>
  <si>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</si>
  <si>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</si>
  <si>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</si>
  <si>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</si>
  <si>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</si>
  <si>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</si>
  <si>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</si>
  <si>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</si>
  <si>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</si>
  <si>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</si>
  <si>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</si>
  <si>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</si>
  <si>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</si>
  <si>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</si>
  <si>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</si>
  <si>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</si>
  <si>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</si>
  <si>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</si>
  <si>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</si>
  <si>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</si>
  <si>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</si>
  <si>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</si>
  <si>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</si>
  <si>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</si>
  <si>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</si>
  <si>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</si>
  <si>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</si>
  <si>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</si>
  <si>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</si>
  <si>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</si>
  <si>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</si>
  <si>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</si>
  <si>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</si>
  <si>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</si>
  <si>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</si>
  <si>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</si>
  <si>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</si>
  <si>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</si>
  <si>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</si>
  <si>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</si>
  <si>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</si>
  <si>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</si>
  <si>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</si>
  <si>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</si>
  <si>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</si>
  <si>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</si>
  <si>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</si>
  <si>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</si>
  <si>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</si>
  <si>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</si>
  <si>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</si>
  <si>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</si>
  <si>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</si>
  <si>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</si>
  <si>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</si>
  <si>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</si>
  <si>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</si>
  <si>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</si>
  <si>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</si>
  <si>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</si>
  <si>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</si>
  <si>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</si>
  <si>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</si>
  <si>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</si>
  <si>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</si>
  <si>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</si>
  <si>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</si>
  <si>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</si>
  <si>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</si>
  <si>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</si>
  <si>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</si>
  <si>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</si>
  <si>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</si>
  <si>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</si>
  <si>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</si>
  <si>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</si>
  <si>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</si>
  <si>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</si>
  <si>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</si>
  <si>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</si>
  <si>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</si>
  <si>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</si>
  <si>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</si>
  <si>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</si>
  <si>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</si>
  <si>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</si>
  <si>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</si>
  <si>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</si>
  <si>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</si>
  <si>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</si>
  <si>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</si>
  <si>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</si>
  <si>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</si>
  <si>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</si>
  <si>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</si>
  <si>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</si>
  <si>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</si>
  <si>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</si>
  <si>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</si>
  <si>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</si>
  <si>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</si>
  <si>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</si>
  <si>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</si>
  <si>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</si>
  <si>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</si>
  <si>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</si>
  <si>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</si>
  <si>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</si>
  <si>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</si>
  <si>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</si>
  <si>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</si>
  <si>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</si>
  <si>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</si>
  <si>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</si>
  <si>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</si>
  <si>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</si>
  <si>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</si>
  <si>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</si>
  <si>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</si>
  <si>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</si>
  <si>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</si>
  <si>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</si>
  <si>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</si>
  <si>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</si>
  <si>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</si>
  <si>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</si>
  <si>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</si>
  <si>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</si>
  <si>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</si>
  <si>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</si>
  <si>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</si>
  <si>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</si>
  <si>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</si>
  <si>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</si>
  <si>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</si>
  <si>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</si>
  <si>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</si>
  <si>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</si>
  <si>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</si>
  <si>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</si>
  <si>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</si>
  <si>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</si>
  <si>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</si>
  <si>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</si>
  <si>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</si>
  <si>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</si>
  <si>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</si>
  <si>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</si>
  <si>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</si>
  <si>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</si>
  <si>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</si>
  <si>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</si>
  <si>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</si>
  <si>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</si>
  <si>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</si>
  <si>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</si>
  <si>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</si>
  <si>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</si>
  <si>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</si>
  <si>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</si>
  <si>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</si>
  <si>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</si>
  <si>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</si>
  <si>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</si>
  <si>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</si>
  <si>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</si>
  <si>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</si>
  <si>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</si>
  <si>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</si>
  <si>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</si>
  <si>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</si>
  <si>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</si>
  <si>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</si>
  <si>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</si>
  <si>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</si>
  <si>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</si>
  <si>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</si>
  <si>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</si>
  <si>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</si>
  <si>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</si>
  <si>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</si>
  <si>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</si>
  <si>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</si>
  <si>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</si>
  <si>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</si>
  <si>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</si>
  <si>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</si>
  <si>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</si>
  <si>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</si>
  <si>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</si>
  <si>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</si>
  <si>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</si>
  <si>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</si>
  <si>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</si>
  <si>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</si>
  <si>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</si>
  <si>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</si>
  <si>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</si>
  <si>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</si>
  <si>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</si>
  <si>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</si>
  <si>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</si>
  <si>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</si>
  <si>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</si>
  <si>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</si>
  <si>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</si>
  <si>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</si>
  <si>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</si>
  <si>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</si>
  <si>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</si>
  <si>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</si>
  <si>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</si>
  <si>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</si>
  <si>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</si>
  <si>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</si>
  <si>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</si>
  <si>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</si>
  <si>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</si>
  <si>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</si>
  <si>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</si>
  <si>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</si>
  <si>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</si>
  <si>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</si>
  <si>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</si>
  <si>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</si>
  <si>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</si>
  <si>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</si>
  <si>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</si>
  <si>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</si>
  <si>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</si>
  <si>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</si>
  <si>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</si>
  <si>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</si>
  <si>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</si>
  <si>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</si>
  <si>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</si>
  <si>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</si>
  <si>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</si>
  <si>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</si>
  <si>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</si>
  <si>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</si>
  <si>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</si>
  <si>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</si>
  <si>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</si>
  <si>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</si>
  <si>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</si>
  <si>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</si>
  <si>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</si>
  <si>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</si>
  <si>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</si>
  <si>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</si>
  <si>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</si>
  <si>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</si>
  <si>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</si>
  <si>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</si>
  <si>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</si>
  <si>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</si>
  <si>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</si>
  <si>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</si>
  <si>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</si>
  <si>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</si>
  <si>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</si>
  <si>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</si>
  <si>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</si>
  <si>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</si>
  <si>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</si>
  <si>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</si>
  <si>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</si>
  <si>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</si>
  <si>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</si>
  <si>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</si>
  <si>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</si>
  <si>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</si>
  <si>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</si>
  <si>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</si>
  <si>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</si>
  <si>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</si>
  <si>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</si>
  <si>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</si>
  <si>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</si>
  <si>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</si>
  <si>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</si>
  <si>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</si>
  <si>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</si>
  <si>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</si>
  <si>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</si>
  <si>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</si>
  <si>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</si>
  <si>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</si>
  <si>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</si>
  <si>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</si>
  <si>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</si>
  <si>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</si>
  <si>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</si>
  <si>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</si>
  <si>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</si>
  <si>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</si>
  <si>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</si>
  <si>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</si>
  <si>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</si>
  <si>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</si>
  <si>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</si>
  <si>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</si>
  <si>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</si>
  <si>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</si>
  <si>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</si>
  <si>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</si>
  <si>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</si>
  <si>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</si>
  <si>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</si>
  <si>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</si>
  <si>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</si>
  <si>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</si>
  <si>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</si>
  <si>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</si>
  <si>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</si>
  <si>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</si>
  <si>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</si>
  <si>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</si>
  <si>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</si>
  <si>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</si>
  <si>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</si>
  <si>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</si>
  <si>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</si>
  <si>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</si>
  <si>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</si>
  <si>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</si>
  <si>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</si>
  <si>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</si>
  <si>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</si>
  <si>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</si>
  <si>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</si>
  <si>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</si>
  <si>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</si>
  <si>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</si>
  <si>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</si>
  <si>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</si>
  <si>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</si>
  <si>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</si>
  <si>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</si>
  <si>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</si>
  <si>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</si>
  <si>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</si>
  <si>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</si>
  <si>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</si>
  <si>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</si>
  <si>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</si>
  <si>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</si>
  <si>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</si>
  <si>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</si>
  <si>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</si>
  <si>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</si>
  <si>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</si>
  <si>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</si>
  <si>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</si>
  <si>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</si>
  <si>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</si>
  <si>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</si>
  <si>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</si>
  <si>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</si>
  <si>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</si>
  <si>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</si>
  <si>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</si>
  <si>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</si>
  <si>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</si>
  <si>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</si>
  <si>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</si>
  <si>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</si>
  <si>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</si>
  <si>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</si>
  <si>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</si>
  <si>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</si>
  <si>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</si>
  <si>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</si>
  <si>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</si>
  <si>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</si>
  <si>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</si>
  <si>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</si>
  <si>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</si>
  <si>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</si>
  <si>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</si>
  <si>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</si>
  <si>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</si>
  <si>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</si>
  <si>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</si>
  <si>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</si>
  <si>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</si>
  <si>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</si>
  <si>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</si>
  <si>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</si>
  <si>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</si>
  <si>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</si>
  <si>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</si>
  <si>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</si>
  <si>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</si>
  <si>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</si>
  <si>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</si>
  <si>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</si>
  <si>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</si>
  <si>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</si>
  <si>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</si>
  <si>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</si>
  <si>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</si>
  <si>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</si>
  <si>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</si>
  <si>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</si>
  <si>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</si>
  <si>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</si>
  <si>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</si>
  <si>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</si>
  <si>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</si>
  <si>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</si>
  <si>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</si>
  <si>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</si>
  <si>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</si>
  <si>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</si>
  <si>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</si>
  <si>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</si>
  <si>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</si>
  <si>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</si>
  <si>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</si>
  <si>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</si>
  <si>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</si>
  <si>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</si>
  <si>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</si>
  <si>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</si>
  <si>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</si>
  <si>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</si>
  <si>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</si>
  <si>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</si>
  <si>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</si>
  <si>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</si>
  <si>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</si>
  <si>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</si>
  <si>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</si>
  <si>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</si>
  <si>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</si>
  <si>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</si>
  <si>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</si>
  <si>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</si>
  <si>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</si>
  <si>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</si>
  <si>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</si>
  <si>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</si>
  <si>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</si>
  <si>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</si>
  <si>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</si>
  <si>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</si>
  <si>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</si>
  <si>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</si>
  <si>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</si>
  <si>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</si>
  <si>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</si>
  <si>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</si>
  <si>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</si>
  <si>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</si>
  <si>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</si>
  <si>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</si>
  <si>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</si>
  <si>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</si>
  <si>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</si>
  <si>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</si>
  <si>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</si>
  <si>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</si>
  <si>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</si>
  <si>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</si>
  <si>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</si>
  <si>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</si>
  <si>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</si>
  <si>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</si>
  <si>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</si>
  <si>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</si>
  <si>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</si>
  <si>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</si>
  <si>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</si>
  <si>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</si>
  <si>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</si>
  <si>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</si>
  <si>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</si>
  <si>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</si>
  <si>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</si>
  <si>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</si>
  <si>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</si>
  <si>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</si>
  <si>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</si>
  <si>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</si>
  <si>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</si>
  <si>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</si>
  <si>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</si>
  <si>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</si>
  <si>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</si>
  <si>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</si>
  <si>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</si>
  <si>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</si>
  <si>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</si>
  <si>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</si>
  <si>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</si>
  <si>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</si>
  <si>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</si>
  <si>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</si>
  <si>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</si>
  <si>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</si>
  <si>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</si>
  <si>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</si>
  <si>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</si>
  <si>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</si>
  <si>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</si>
  <si>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</si>
  <si>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</si>
  <si>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</si>
  <si>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</si>
  <si>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</si>
  <si>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</si>
  <si>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</si>
  <si>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</si>
  <si>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</si>
  <si>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</si>
  <si>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</si>
  <si>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</si>
  <si>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</si>
  <si>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</si>
  <si>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</si>
  <si>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</si>
  <si>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</si>
  <si>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</si>
  <si>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</si>
  <si>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</si>
  <si>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</si>
  <si>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</si>
  <si>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</si>
  <si>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</si>
  <si>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</si>
  <si>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</si>
  <si>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</si>
  <si>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</si>
  <si>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</si>
  <si>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</si>
  <si>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</si>
  <si>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</si>
  <si>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</si>
  <si>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</si>
  <si>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</si>
  <si>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</si>
  <si>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</si>
  <si>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</si>
  <si>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</si>
  <si>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</si>
  <si>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</si>
  <si>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</si>
  <si>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</si>
  <si>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</si>
  <si>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</si>
  <si>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</si>
  <si>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</si>
  <si>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</si>
  <si>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</si>
  <si>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</si>
  <si>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</si>
  <si>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</si>
  <si>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</si>
  <si>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</si>
  <si>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</si>
  <si>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</si>
  <si>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</si>
  <si>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</si>
  <si>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</si>
  <si>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</si>
  <si>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</si>
  <si>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</si>
  <si>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</si>
  <si>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</si>
  <si>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</si>
  <si>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</si>
  <si>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</si>
  <si>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</si>
  <si>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</si>
  <si>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</si>
  <si>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</si>
  <si>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</si>
  <si>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</si>
  <si>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</si>
  <si>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</si>
  <si>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</si>
  <si>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</si>
  <si>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</si>
  <si>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</si>
  <si>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</si>
  <si>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</si>
  <si>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</si>
  <si>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</si>
  <si>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</si>
  <si>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</si>
  <si>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</si>
  <si>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</si>
  <si>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</si>
  <si>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</si>
  <si>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</si>
  <si>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</si>
  <si>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</si>
  <si>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</si>
  <si>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</si>
  <si>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</si>
  <si>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</si>
  <si>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</si>
  <si>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</si>
  <si>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</si>
  <si>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</si>
  <si>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</si>
  <si>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</si>
  <si>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</si>
  <si>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</si>
  <si>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</si>
  <si>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</si>
  <si>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</si>
  <si>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</si>
  <si>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</si>
  <si>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</si>
  <si>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</si>
  <si>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</si>
  <si>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</si>
  <si>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</si>
  <si>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</si>
  <si>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</si>
  <si>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</si>
  <si>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</si>
  <si>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</si>
  <si>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</si>
  <si>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</si>
  <si>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</si>
  <si>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</si>
  <si>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</si>
  <si>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</si>
  <si>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</si>
  <si>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</si>
  <si>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</si>
  <si>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</si>
  <si>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</si>
  <si>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</si>
  <si>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</si>
  <si>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</si>
  <si>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</si>
  <si>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</si>
  <si>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</si>
  <si>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</si>
  <si>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</si>
  <si>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</si>
  <si>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</si>
  <si>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</si>
  <si>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</si>
  <si>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</si>
  <si>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</si>
  <si>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</si>
  <si>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</si>
  <si>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</si>
  <si>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</si>
  <si>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</si>
  <si>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</si>
  <si>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</si>
  <si>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</si>
  <si>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</si>
  <si>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</si>
  <si>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</si>
  <si>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</si>
  <si>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</si>
  <si>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</si>
  <si>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</si>
  <si>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</si>
  <si>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</si>
  <si>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</si>
  <si>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</si>
  <si>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</si>
  <si>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</si>
  <si>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</si>
  <si>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</si>
  <si>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</si>
  <si>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</si>
  <si>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</si>
  <si>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</si>
  <si>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</si>
  <si>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</si>
  <si>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</si>
  <si>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</si>
  <si>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</si>
  <si>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</si>
  <si>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</si>
  <si>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</si>
  <si>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</si>
  <si>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</si>
  <si>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</si>
  <si>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</si>
  <si>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</si>
  <si>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</si>
  <si>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</si>
  <si>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</si>
  <si>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</si>
  <si>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</si>
  <si>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</si>
  <si>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</si>
  <si>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</si>
  <si>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</si>
  <si>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</si>
  <si>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</si>
  <si>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</si>
  <si>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</si>
  <si>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</si>
  <si>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</si>
  <si>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</si>
  <si>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</si>
  <si>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</si>
  <si>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</si>
  <si>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</si>
  <si>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</si>
  <si>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</si>
  <si>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</si>
  <si>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</si>
  <si>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</si>
  <si>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</si>
  <si>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</si>
  <si>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</si>
  <si>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</si>
  <si>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</si>
  <si>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</si>
  <si>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</si>
  <si>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</si>
  <si>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</si>
  <si>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</si>
  <si>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</si>
  <si>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</si>
  <si>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</si>
  <si>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</si>
  <si>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</si>
  <si>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</si>
  <si>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</si>
  <si>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</si>
  <si>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</si>
  <si>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</si>
  <si>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</si>
  <si>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</si>
  <si>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</si>
  <si>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</si>
  <si>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</si>
  <si>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</si>
  <si>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</si>
  <si>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</si>
  <si>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</si>
  <si>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</si>
  <si>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</si>
  <si>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</si>
  <si>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</si>
  <si>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</si>
  <si>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</si>
  <si>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</si>
  <si>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</si>
  <si>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</si>
  <si>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</si>
  <si>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</si>
  <si>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</si>
  <si>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</si>
  <si>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</si>
  <si>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</si>
  <si>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</si>
  <si>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</si>
  <si>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</si>
  <si>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</si>
  <si>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</si>
  <si>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</si>
  <si>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</si>
  <si>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</si>
  <si>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</si>
  <si>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</si>
  <si>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</si>
  <si>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</si>
  <si>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</si>
  <si>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</si>
  <si>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</si>
  <si>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</si>
  <si>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</si>
  <si>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</si>
  <si>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</si>
  <si>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</si>
  <si>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</si>
  <si>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</si>
  <si>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</si>
  <si>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</si>
  <si>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</si>
  <si>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</si>
  <si>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</si>
  <si>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</si>
  <si>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</si>
  <si>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</si>
  <si>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</si>
  <si>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</si>
  <si>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</si>
  <si>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</si>
  <si>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</si>
  <si>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</si>
  <si>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</si>
  <si>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</si>
  <si>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</si>
  <si>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</si>
  <si>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</si>
  <si>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</si>
  <si>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</si>
  <si>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</si>
  <si>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</si>
  <si>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</si>
  <si>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</si>
  <si>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</si>
  <si>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</si>
  <si>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</si>
  <si>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</si>
  <si>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</si>
  <si>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</si>
  <si>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</si>
  <si>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</si>
  <si>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</si>
  <si>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</si>
  <si>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</si>
  <si>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</si>
  <si>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</si>
  <si>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</si>
  <si>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</si>
  <si>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</si>
  <si>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</si>
  <si>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</si>
  <si>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</si>
  <si>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</si>
  <si>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</si>
  <si>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</si>
  <si>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</si>
  <si>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</si>
  <si>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</si>
  <si>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</si>
  <si>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</si>
  <si>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</si>
  <si>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</si>
  <si>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</si>
  <si>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</si>
  <si>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</si>
  <si>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</si>
  <si>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</si>
  <si>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</si>
  <si>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</si>
  <si>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</si>
  <si>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</si>
  <si>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</si>
  <si>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</si>
  <si>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</si>
  <si>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</si>
  <si>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</si>
  <si>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</si>
  <si>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</si>
  <si>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</si>
  <si>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</si>
  <si>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</si>
  <si>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</si>
  <si>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</si>
  <si>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</si>
  <si>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</si>
  <si>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</si>
  <si>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</si>
  <si>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</si>
  <si>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</si>
  <si>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</si>
  <si>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</si>
  <si>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</si>
  <si>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</si>
  <si>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</si>
  <si>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</si>
  <si>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</si>
  <si>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</si>
  <si>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</si>
  <si>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</si>
  <si>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</si>
  <si>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</si>
  <si>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</si>
  <si>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</si>
  <si>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</si>
  <si>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</si>
  <si>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</si>
  <si>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</si>
  <si>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</si>
  <si>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</si>
  <si>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</si>
  <si>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</si>
  <si>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</si>
  <si>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</si>
  <si>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</si>
  <si>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</si>
  <si>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</si>
  <si>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</si>
  <si>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</si>
  <si>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</si>
  <si>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</si>
  <si>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</si>
  <si>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</si>
  <si>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</si>
  <si>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</si>
  <si>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</si>
  <si>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</si>
  <si>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</si>
  <si>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</si>
  <si>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</si>
  <si>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</si>
  <si>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</si>
  <si>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</si>
  <si>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</si>
  <si>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</si>
  <si>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</si>
  <si>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</si>
  <si>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</si>
  <si>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</si>
  <si>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</si>
  <si>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</si>
  <si>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</si>
  <si>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</si>
  <si>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</si>
  <si>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</si>
  <si>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</si>
  <si>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</si>
  <si>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</si>
  <si>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</si>
  <si>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</si>
  <si>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</si>
  <si>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</si>
  <si>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</si>
  <si>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</si>
  <si>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</si>
  <si>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</si>
  <si>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</si>
  <si>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</si>
  <si>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</si>
  <si>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</si>
  <si>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</si>
  <si>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</si>
  <si>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</si>
  <si>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</si>
  <si>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</si>
  <si>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</si>
  <si>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</si>
  <si>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</si>
  <si>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</si>
  <si>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</si>
  <si>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</si>
  <si>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</si>
  <si>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</si>
  <si>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</si>
  <si>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</si>
  <si>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</si>
  <si>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</si>
  <si>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</si>
  <si>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</si>
  <si>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</si>
  <si>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</si>
  <si>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</si>
  <si>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</si>
  <si>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</si>
  <si>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</si>
  <si>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</si>
  <si>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</si>
  <si>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</si>
  <si>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</si>
  <si>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</si>
  <si>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</si>
  <si>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</si>
  <si>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</si>
  <si>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</si>
  <si>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</si>
  <si>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</si>
  <si>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</si>
  <si>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</si>
  <si>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</si>
  <si>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</si>
  <si>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</si>
  <si>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</si>
  <si>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</si>
  <si>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</si>
  <si>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</si>
  <si>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</si>
  <si>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</si>
  <si>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</si>
  <si>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</si>
  <si>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</si>
  <si>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</si>
  <si>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</si>
  <si>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</si>
  <si>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</si>
  <si>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</si>
  <si>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</si>
  <si>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</si>
  <si>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</si>
  <si>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</si>
  <si>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</si>
  <si>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</si>
  <si>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</si>
  <si>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</si>
  <si>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</si>
  <si>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</si>
  <si>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</si>
  <si>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</si>
  <si>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</si>
  <si>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</si>
  <si>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</si>
  <si>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</si>
  <si>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</si>
  <si>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</si>
  <si>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</si>
  <si>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</si>
  <si>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</si>
  <si>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</si>
  <si>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</si>
  <si>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</si>
  <si>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</si>
  <si>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</si>
  <si>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</si>
  <si>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</si>
  <si>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</si>
  <si>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</si>
  <si>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</si>
  <si>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</si>
  <si>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</si>
  <si>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</si>
  <si>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</si>
  <si>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</si>
  <si>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</si>
  <si>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</si>
  <si>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</si>
  <si>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</si>
  <si>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</si>
  <si>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</si>
  <si>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</si>
  <si>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</si>
  <si>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</si>
  <si>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</si>
  <si>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</si>
  <si>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</si>
  <si>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</si>
  <si>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</si>
  <si>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</si>
  <si>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</si>
  <si>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</si>
  <si>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</si>
  <si>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</si>
  <si>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</si>
  <si>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</si>
  <si>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</si>
  <si>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</si>
  <si>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</si>
  <si>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</si>
  <si>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</si>
  <si>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</si>
  <si>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</si>
  <si>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</si>
  <si>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</si>
  <si>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</si>
  <si>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</si>
  <si>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</si>
  <si>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</si>
  <si>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</si>
  <si>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</si>
  <si>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</si>
  <si>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</si>
  <si>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</si>
  <si>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</si>
  <si>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</si>
  <si>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</si>
  <si>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</si>
  <si>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</si>
  <si>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</si>
  <si>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</si>
  <si>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</si>
  <si>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</si>
  <si>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</si>
  <si>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</si>
  <si>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</si>
  <si>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</si>
  <si>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</si>
  <si>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</si>
  <si>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</si>
  <si>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</si>
  <si>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</si>
  <si>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</si>
  <si>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</si>
  <si>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</si>
  <si>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</si>
  <si>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</si>
  <si>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</si>
  <si>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</si>
  <si>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</si>
  <si>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</si>
  <si>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</si>
  <si>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</si>
  <si>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</si>
  <si>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</si>
  <si>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</si>
  <si>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</si>
  <si>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</si>
  <si>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</si>
  <si>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</si>
  <si>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</si>
  <si>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</si>
  <si>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</si>
  <si>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</si>
  <si>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</si>
  <si>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</si>
  <si>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</si>
  <si>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</si>
  <si>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</si>
  <si>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</si>
  <si>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</si>
  <si>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</si>
  <si>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</si>
  <si>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</si>
  <si>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</si>
  <si>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</si>
  <si>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</si>
  <si>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</si>
  <si>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</si>
  <si>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</si>
  <si>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</si>
  <si>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</si>
  <si>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</si>
  <si>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</si>
  <si>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</si>
  <si>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</si>
  <si>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</si>
  <si>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</si>
  <si>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</si>
  <si>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</si>
  <si>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</si>
  <si>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</si>
  <si>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</si>
  <si>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</si>
  <si>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</si>
  <si>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</si>
  <si>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</si>
  <si>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</si>
  <si>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</si>
  <si>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</si>
  <si>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</si>
  <si>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</si>
  <si>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</si>
  <si>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</si>
  <si>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</si>
  <si>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</si>
  <si>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</si>
  <si>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</si>
  <si>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</si>
  <si>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</si>
  <si>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</si>
  <si>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</si>
  <si>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</si>
  <si>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</si>
  <si>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</si>
  <si>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</si>
  <si>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</si>
  <si>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</si>
  <si>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</si>
  <si>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</si>
  <si>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</si>
  <si>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</si>
  <si>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</si>
  <si>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</si>
  <si>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</si>
  <si>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</si>
  <si>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</si>
  <si>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</si>
  <si>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</si>
  <si>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</si>
  <si>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</si>
  <si>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</si>
  <si>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</si>
  <si>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</si>
  <si>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</si>
  <si>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</si>
  <si>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</si>
  <si>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</si>
  <si>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</si>
  <si>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</si>
  <si>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</si>
  <si>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</si>
  <si>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</si>
  <si>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</si>
  <si>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</si>
  <si>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</si>
  <si>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</si>
  <si>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</si>
  <si>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</si>
  <si>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</si>
  <si>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</si>
  <si>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</si>
  <si>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</si>
  <si>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</si>
  <si>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</si>
  <si>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</si>
  <si>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</si>
  <si>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</si>
  <si>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</si>
  <si>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</si>
  <si>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</si>
  <si>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</si>
  <si>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</si>
  <si>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</si>
  <si>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</si>
  <si>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</si>
  <si>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</si>
  <si>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</si>
  <si>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</si>
  <si>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</si>
  <si>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</si>
  <si>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</si>
  <si>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</si>
  <si>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</si>
  <si>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</si>
  <si>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</si>
  <si>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</si>
  <si>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</si>
  <si>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</si>
  <si>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</si>
  <si>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</si>
  <si>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</si>
  <si>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</si>
  <si>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</si>
  <si>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</si>
  <si>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</si>
  <si>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</si>
  <si>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</si>
  <si>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</si>
  <si>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</si>
  <si>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</si>
  <si>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</si>
  <si>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</si>
  <si>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</si>
  <si>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</si>
  <si>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</si>
  <si>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</si>
  <si>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</si>
  <si>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</si>
  <si>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</si>
  <si>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</si>
  <si>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</si>
  <si>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</si>
  <si>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</si>
  <si>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</si>
  <si>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</si>
  <si>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</si>
  <si>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</si>
  <si>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</si>
  <si>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</si>
  <si>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</si>
  <si>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</si>
  <si>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</si>
  <si>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</si>
  <si>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</si>
  <si>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</si>
  <si>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</si>
  <si>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</si>
  <si>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</si>
  <si>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</si>
  <si>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</si>
  <si>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</si>
  <si>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</si>
  <si>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</si>
  <si>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</si>
  <si>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</si>
  <si>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</si>
  <si>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</si>
  <si>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</si>
  <si>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</si>
  <si>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</si>
  <si>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</si>
  <si>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</si>
  <si>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</si>
  <si>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</si>
  <si>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</si>
  <si>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</si>
  <si>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</si>
  <si>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</si>
  <si>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</si>
  <si>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</si>
  <si>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</si>
  <si>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</si>
  <si>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</si>
  <si>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</si>
  <si>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</si>
  <si>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</si>
  <si>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</si>
  <si>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</si>
  <si>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</si>
  <si>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</si>
  <si>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</si>
  <si>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</si>
  <si>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</si>
  <si>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</si>
  <si>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</si>
  <si>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</si>
  <si>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</si>
  <si>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</si>
  <si>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</si>
  <si>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</si>
  <si>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</si>
  <si>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</si>
  <si>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</si>
  <si>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</si>
  <si>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</si>
  <si>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</si>
  <si>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</si>
  <si>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</si>
  <si>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</si>
  <si>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</si>
  <si>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</si>
  <si>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</si>
  <si>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</si>
  <si>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</si>
  <si>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</si>
  <si>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</si>
  <si>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</si>
  <si>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</si>
  <si>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</si>
  <si>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</si>
  <si>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</si>
  <si>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</si>
  <si>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</si>
  <si>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</si>
  <si>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</si>
  <si>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</si>
  <si>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</si>
  <si>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</si>
  <si>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</si>
  <si>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</si>
  <si>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</si>
  <si>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</si>
  <si>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</si>
  <si>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</si>
  <si>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</si>
  <si>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</si>
  <si>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</si>
  <si>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</si>
  <si>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</si>
  <si>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</si>
  <si>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</si>
  <si>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</si>
  <si>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</si>
  <si>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</si>
  <si>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</si>
  <si>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</si>
  <si>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</si>
  <si>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</si>
  <si>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</si>
  <si>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</si>
  <si>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</si>
  <si>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</si>
  <si>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</si>
  <si>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</si>
  <si>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</si>
  <si>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</si>
  <si>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</si>
  <si>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</si>
  <si>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</si>
  <si>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</si>
  <si>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</si>
  <si>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</si>
  <si>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</si>
  <si>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</si>
  <si>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</si>
  <si>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</si>
  <si>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</si>
  <si>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</si>
  <si>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</si>
  <si>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</si>
  <si>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</si>
  <si>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</si>
  <si>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</si>
  <si>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</si>
  <si>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</si>
  <si>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</si>
  <si>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</si>
  <si>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</si>
  <si>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</si>
  <si>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</si>
  <si>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</si>
  <si>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</si>
  <si>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</si>
  <si>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</si>
  <si>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</si>
  <si>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</si>
  <si>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</si>
  <si>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</si>
  <si>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</si>
  <si>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</si>
  <si>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</si>
  <si>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</si>
  <si>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</si>
  <si>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</si>
  <si>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</si>
  <si>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</si>
  <si>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</si>
  <si>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</si>
  <si>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</si>
  <si>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</si>
  <si>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</si>
  <si>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</si>
  <si>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</si>
  <si>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</si>
  <si>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</si>
  <si>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</si>
  <si>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</si>
  <si>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</si>
  <si>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</si>
  <si>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</si>
  <si>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</si>
  <si>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</si>
  <si>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</si>
  <si>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</si>
  <si>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</si>
  <si>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</si>
  <si>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</si>
  <si>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</si>
  <si>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</si>
  <si>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</si>
  <si>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</si>
  <si>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</si>
  <si>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</si>
  <si>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</si>
  <si>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</si>
  <si>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</si>
  <si>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</si>
  <si>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</si>
  <si>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</si>
  <si>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</si>
  <si>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</si>
  <si>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</si>
  <si>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</si>
  <si>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</si>
  <si>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</si>
  <si>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</si>
  <si>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</si>
  <si>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</si>
  <si>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</si>
  <si>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</si>
  <si>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</si>
  <si>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</si>
  <si>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</si>
  <si>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</si>
  <si>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</si>
  <si>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</si>
  <si>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</si>
  <si>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</si>
  <si>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</si>
  <si>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</si>
  <si>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</si>
  <si>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</si>
  <si>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</si>
  <si>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</si>
  <si>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</si>
  <si>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</si>
  <si>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</si>
  <si>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</si>
  <si>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</si>
  <si>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</si>
  <si>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</si>
  <si>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</si>
  <si>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</si>
  <si>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</si>
  <si>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</si>
  <si>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</si>
  <si>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</si>
  <si>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</si>
  <si>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</si>
  <si>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</si>
  <si>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</si>
  <si>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</si>
  <si>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</si>
  <si>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</si>
  <si>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</si>
  <si>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</si>
  <si>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</si>
  <si>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</si>
  <si>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</si>
  <si>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</si>
  <si>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</si>
  <si>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</si>
  <si>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</si>
  <si>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</si>
  <si>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</si>
  <si>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</si>
  <si>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</si>
  <si>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</si>
  <si>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</si>
  <si>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</si>
  <si>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</si>
  <si>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</si>
  <si>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</si>
  <si>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</si>
  <si>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</si>
  <si>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</si>
  <si>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</si>
  <si>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</si>
  <si>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</si>
  <si>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</si>
  <si>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</si>
  <si>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</si>
  <si>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</si>
  <si>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</si>
  <si>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</si>
  <si>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</si>
  <si>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</si>
  <si>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</si>
  <si>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</si>
  <si>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</si>
  <si>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</si>
  <si>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</si>
  <si>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</si>
  <si>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</si>
  <si>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</si>
  <si>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</si>
  <si>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</si>
  <si>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</si>
  <si>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</si>
  <si>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</si>
  <si>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</si>
  <si>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</si>
  <si>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</si>
  <si>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</si>
  <si>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</si>
  <si>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</si>
  <si>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</si>
  <si>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</si>
  <si>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</si>
  <si>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</si>
  <si>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</si>
  <si>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</si>
  <si>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</si>
  <si>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</si>
  <si>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</si>
  <si>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</si>
  <si>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</si>
  <si>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</si>
  <si>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</si>
  <si>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</si>
  <si>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</si>
  <si>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</si>
  <si>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</si>
  <si>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</si>
  <si>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</si>
  <si>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</si>
  <si>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</si>
  <si>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</si>
  <si>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</si>
  <si>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</si>
  <si>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</si>
  <si>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</si>
  <si>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</si>
  <si>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</si>
  <si>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</si>
  <si>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</si>
  <si>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</si>
  <si>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</si>
  <si>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</si>
  <si>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</si>
  <si>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</si>
  <si>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</si>
  <si>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</si>
  <si>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</si>
  <si>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</si>
  <si>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</si>
  <si>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</si>
  <si>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</si>
  <si>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</si>
  <si>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</si>
  <si>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</si>
  <si>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</si>
  <si>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</si>
  <si>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</si>
  <si>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</si>
  <si>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</si>
  <si>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</si>
  <si>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</si>
  <si>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</si>
  <si>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</si>
  <si>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</si>
  <si>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</si>
  <si>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</si>
  <si>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</si>
  <si>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</si>
  <si>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</si>
  <si>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</si>
  <si>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</si>
  <si>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</si>
  <si>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</si>
  <si>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</si>
  <si>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</si>
  <si>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</si>
  <si>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</si>
  <si>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</si>
  <si>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</si>
  <si>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</si>
  <si>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</si>
  <si>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</si>
  <si>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</si>
  <si>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</si>
  <si>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</si>
  <si>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</si>
  <si>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</si>
  <si>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</si>
  <si>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</si>
  <si>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</si>
  <si>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</si>
  <si>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</si>
  <si>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</si>
  <si>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</si>
  <si>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</si>
  <si>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</si>
  <si>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</si>
  <si>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</si>
  <si>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</si>
  <si>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</si>
  <si>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</si>
  <si>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</si>
  <si>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</si>
  <si>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</si>
  <si>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</si>
  <si>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</si>
  <si>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</si>
  <si>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</si>
  <si>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</si>
  <si>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</si>
  <si>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</si>
  <si>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</si>
  <si>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</si>
  <si>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</si>
  <si>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</si>
  <si>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</si>
  <si>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</si>
  <si>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</si>
  <si>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</si>
  <si>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</si>
  <si>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</si>
  <si>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</si>
  <si>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</si>
  <si>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</si>
  <si>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</si>
  <si>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</si>
  <si>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</si>
  <si>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</si>
  <si>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</si>
  <si>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</si>
  <si>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</si>
  <si>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</si>
  <si>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</si>
  <si>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</si>
  <si>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</si>
  <si>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</si>
  <si>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</si>
  <si>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</si>
  <si>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</si>
  <si>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</si>
  <si>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</si>
  <si>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</si>
  <si>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</si>
  <si>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</si>
  <si>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</si>
  <si>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</si>
  <si>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</si>
  <si>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</si>
  <si>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</si>
  <si>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</si>
  <si>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</si>
  <si>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</si>
  <si>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</si>
  <si>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</si>
  <si>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</si>
  <si>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</si>
  <si>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</si>
  <si>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</si>
  <si>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</si>
  <si>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</si>
  <si>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</si>
  <si>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</si>
  <si>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</si>
  <si>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</si>
  <si>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</si>
  <si>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</si>
  <si>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</si>
  <si>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</si>
  <si>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</si>
  <si>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</si>
  <si>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</si>
  <si>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</si>
  <si>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</si>
  <si>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</si>
  <si>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</si>
  <si>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</si>
  <si>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</si>
  <si>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</si>
  <si>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</si>
  <si>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</si>
  <si>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</si>
  <si>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</si>
  <si>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</si>
  <si>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</si>
  <si>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</si>
  <si>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</si>
  <si>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</si>
  <si>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</si>
  <si>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</si>
  <si>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</si>
  <si>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</si>
  <si>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</si>
  <si>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</si>
  <si>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</si>
  <si>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</si>
  <si>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</si>
  <si>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</si>
  <si>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</si>
  <si>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</si>
  <si>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</si>
  <si>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</si>
  <si>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</si>
  <si>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</si>
  <si>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</si>
  <si>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</si>
  <si>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</si>
  <si>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</si>
  <si>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</si>
  <si>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</si>
  <si>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</si>
  <si>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</si>
  <si>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</si>
  <si>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</si>
  <si>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</si>
  <si>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</si>
  <si>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</si>
  <si>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</si>
  <si>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</si>
  <si>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</si>
  <si>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</si>
  <si>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</si>
  <si>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</si>
  <si>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</si>
  <si>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</si>
  <si>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</si>
  <si>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</si>
  <si>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</si>
  <si>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</si>
  <si>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</si>
  <si>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</si>
  <si>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</si>
  <si>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</si>
  <si>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</si>
  <si>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</si>
  <si>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</si>
  <si>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</si>
  <si>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</si>
  <si>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</si>
  <si>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</si>
  <si>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</si>
  <si>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</si>
  <si>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</si>
  <si>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</si>
  <si>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</si>
  <si>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</si>
  <si>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</si>
  <si>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</si>
  <si>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</si>
  <si>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</si>
  <si>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</si>
  <si>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</si>
  <si>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</si>
  <si>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</si>
  <si>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</si>
  <si>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</si>
  <si>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</si>
  <si>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</si>
  <si>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</si>
  <si>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</si>
  <si>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</si>
  <si>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</si>
  <si>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</si>
  <si>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</si>
  <si>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</si>
  <si>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</si>
  <si>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</si>
  <si>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</si>
  <si>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</si>
  <si>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</si>
  <si>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</si>
  <si>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</si>
  <si>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</si>
  <si>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</si>
  <si>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</si>
  <si>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</si>
  <si>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</si>
  <si>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</si>
  <si>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</si>
  <si>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</si>
  <si>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</si>
  <si>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</si>
  <si>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</si>
  <si>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</si>
  <si>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</si>
  <si>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</si>
  <si>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</si>
  <si>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</si>
  <si>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</si>
  <si>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</si>
  <si>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</si>
  <si>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</si>
  <si>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</si>
  <si>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</si>
  <si>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</si>
  <si>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</si>
  <si>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</si>
  <si>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</si>
  <si>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</si>
  <si>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</si>
  <si>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</si>
  <si>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</si>
  <si>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</si>
  <si>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</si>
  <si>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</si>
  <si>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</si>
  <si>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</si>
  <si>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</si>
  <si>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</si>
  <si>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</si>
  <si>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</si>
  <si>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</si>
  <si>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</si>
  <si>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</si>
  <si>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</si>
  <si>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</si>
  <si>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</si>
  <si>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</si>
  <si>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</si>
  <si>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</si>
  <si>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</si>
  <si>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</si>
  <si>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</si>
  <si>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</si>
  <si>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</si>
  <si>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</si>
  <si>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</si>
  <si>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</si>
  <si>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</si>
  <si>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</si>
  <si>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</si>
  <si>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</si>
  <si>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</si>
  <si>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</si>
  <si>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</si>
  <si>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</si>
  <si>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</si>
  <si>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</si>
  <si>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</si>
  <si>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</si>
  <si>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</si>
  <si>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</si>
  <si>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</si>
  <si>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</si>
  <si>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</si>
  <si>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</si>
  <si>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</si>
  <si>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</si>
  <si>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</si>
  <si>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</si>
  <si>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</si>
  <si>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</si>
  <si>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</si>
  <si>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</si>
  <si>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</si>
  <si>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</si>
  <si>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</si>
  <si>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</si>
  <si>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</si>
  <si>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</si>
  <si>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</si>
  <si>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</si>
  <si>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</si>
  <si>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</si>
  <si>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</si>
  <si>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</si>
  <si>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</si>
  <si>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</si>
  <si>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</si>
  <si>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</si>
  <si>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</si>
  <si>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</si>
  <si>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</si>
  <si>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</si>
  <si>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</si>
  <si>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</si>
  <si>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</si>
  <si>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</si>
  <si>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</si>
  <si>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</si>
  <si>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</si>
  <si>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</si>
  <si>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</si>
  <si>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</si>
  <si>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</si>
  <si>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</si>
  <si>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</si>
  <si>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</si>
  <si>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</si>
  <si>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</si>
  <si>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</si>
  <si>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</si>
  <si>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</si>
  <si>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</si>
  <si>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</si>
  <si>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</si>
  <si>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</si>
  <si>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</si>
  <si>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</si>
  <si>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</si>
  <si>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</si>
  <si>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</si>
  <si>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</si>
  <si>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</si>
  <si>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</si>
  <si>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</si>
  <si>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</si>
  <si>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</si>
  <si>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</si>
  <si>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</si>
  <si>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</si>
  <si>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</si>
  <si>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</si>
  <si>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</si>
  <si>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</si>
  <si>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</si>
  <si>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</si>
  <si>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</si>
  <si>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</si>
  <si>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</si>
  <si>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</si>
  <si>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</si>
  <si>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</si>
  <si>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</si>
  <si>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</si>
  <si>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</si>
  <si>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</si>
  <si>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</si>
  <si>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</si>
  <si>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</si>
  <si>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</si>
  <si>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</si>
  <si>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</si>
  <si>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</si>
  <si>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</si>
  <si>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</si>
  <si>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</si>
  <si>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</si>
  <si>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</si>
  <si>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</si>
  <si>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</si>
  <si>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</si>
  <si>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</si>
  <si>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</si>
  <si>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</si>
  <si>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</si>
  <si>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</si>
  <si>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</si>
  <si>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</si>
  <si>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</si>
  <si>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</si>
  <si>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</si>
  <si>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</si>
  <si>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</si>
  <si>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</si>
  <si>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</si>
  <si>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</si>
  <si>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</si>
  <si>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</si>
  <si>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</si>
  <si>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</si>
  <si>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</si>
  <si>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</si>
  <si>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</si>
  <si>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</si>
  <si>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</si>
  <si>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</si>
  <si>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</si>
  <si>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</si>
  <si>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</si>
  <si>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</si>
  <si>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</si>
  <si>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</si>
  <si>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</si>
  <si>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</si>
  <si>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</si>
  <si>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</si>
  <si>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</si>
  <si>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</si>
  <si>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</si>
  <si>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</si>
  <si>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</si>
  <si>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</si>
  <si>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</si>
  <si>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</si>
  <si>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</si>
  <si>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</si>
  <si>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</si>
  <si>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</si>
  <si>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</si>
  <si>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</si>
  <si>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</si>
  <si>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</si>
  <si>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</si>
  <si>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</si>
  <si>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</si>
  <si>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</si>
  <si>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</si>
  <si>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</si>
  <si>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</si>
  <si>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</si>
  <si>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</si>
  <si>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</si>
  <si>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</si>
  <si>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</si>
  <si>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</si>
  <si>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</si>
  <si>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</si>
  <si>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</si>
  <si>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</si>
  <si>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</si>
  <si>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</si>
  <si>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</si>
  <si>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</si>
  <si>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</si>
  <si>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</si>
  <si>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</si>
  <si>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</si>
  <si>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</si>
  <si>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</si>
  <si>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</si>
  <si>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</si>
  <si>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</si>
  <si>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</si>
  <si>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</si>
  <si>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</si>
  <si>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</si>
  <si>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</si>
  <si>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</si>
  <si>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</si>
  <si>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</si>
  <si>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</si>
  <si>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</si>
  <si>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</si>
  <si>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</si>
  <si>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</si>
  <si>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</si>
  <si>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</si>
  <si>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</si>
  <si>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</si>
  <si>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</si>
  <si>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</si>
  <si>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</si>
  <si>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</si>
  <si>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</si>
  <si>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</si>
  <si>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</si>
  <si>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</si>
  <si>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</si>
  <si>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</si>
  <si>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</si>
  <si>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</si>
  <si>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</si>
  <si>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</si>
  <si>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</si>
  <si>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</si>
  <si>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</si>
  <si>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</si>
  <si>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</si>
  <si>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</si>
  <si>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</si>
  <si>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</si>
  <si>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</si>
  <si>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</si>
  <si>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</si>
  <si>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</si>
  <si>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</si>
  <si>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</si>
  <si>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</si>
  <si>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</si>
  <si>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</si>
  <si>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</si>
  <si>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</si>
  <si>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</si>
  <si>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</si>
  <si>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</si>
  <si>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</si>
  <si>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</si>
  <si>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</si>
  <si>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</si>
  <si>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</si>
  <si>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</si>
  <si>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</si>
  <si>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</si>
  <si>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</si>
  <si>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</si>
  <si>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</si>
  <si>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</si>
  <si>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</si>
  <si>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</si>
  <si>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</si>
  <si>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</si>
  <si>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</si>
  <si>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</si>
  <si>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</si>
  <si>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</si>
  <si>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</si>
  <si>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</si>
  <si>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</si>
  <si>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</si>
  <si>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</si>
  <si>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</si>
  <si>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</si>
  <si>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</si>
  <si>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</si>
  <si>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</si>
  <si>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</si>
  <si>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</si>
  <si>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</si>
  <si>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</si>
  <si>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</si>
  <si>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</si>
  <si>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</si>
  <si>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</si>
  <si>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</si>
  <si>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</si>
  <si>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</si>
  <si>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</si>
  <si>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</si>
  <si>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</si>
  <si>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</si>
  <si>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</si>
  <si>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</si>
  <si>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</si>
  <si>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</si>
  <si>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</si>
  <si>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</si>
  <si>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</si>
  <si>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</si>
  <si>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</si>
  <si>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</si>
  <si>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</si>
  <si>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</si>
  <si>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</si>
  <si>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</si>
  <si>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</si>
  <si>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</si>
  <si>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</si>
  <si>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</si>
  <si>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</si>
  <si>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</si>
  <si>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</si>
  <si>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</si>
  <si>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</si>
  <si>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</si>
  <si>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</si>
  <si>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</si>
  <si>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</si>
  <si>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</si>
  <si>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</si>
  <si>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</si>
  <si>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</si>
  <si>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</si>
  <si>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</si>
  <si>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</si>
  <si>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</si>
  <si>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</si>
  <si>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</si>
  <si>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</si>
  <si>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</si>
  <si>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</si>
  <si>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</si>
  <si>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</si>
  <si>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</si>
  <si>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</si>
  <si>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</si>
  <si>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</si>
  <si>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</si>
  <si>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</si>
  <si>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</si>
  <si>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</si>
  <si>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</si>
  <si>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</si>
  <si>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</si>
  <si>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</si>
  <si>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</si>
  <si>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</si>
  <si>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</si>
  <si>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</si>
  <si>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</si>
  <si>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</si>
  <si>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</si>
  <si>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</si>
  <si>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</si>
  <si>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</si>
  <si>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</si>
  <si>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</si>
  <si>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</si>
  <si>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</si>
  <si>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</si>
  <si>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</si>
  <si>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</si>
  <si>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</si>
  <si>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</si>
  <si>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</si>
  <si>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</si>
  <si>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</si>
  <si>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</si>
  <si>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</si>
  <si>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</si>
  <si>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</si>
  <si>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</si>
  <si>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</si>
  <si>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</si>
  <si>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</si>
  <si>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</si>
  <si>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</si>
  <si>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</si>
  <si>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</si>
  <si>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</si>
  <si>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</si>
  <si>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</si>
  <si>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</si>
  <si>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</si>
  <si>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</si>
  <si>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</si>
  <si>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</si>
  <si>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</si>
  <si>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</si>
  <si>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</si>
  <si>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</si>
  <si>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</si>
  <si>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</si>
  <si>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</si>
  <si>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</si>
  <si>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</si>
  <si>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</si>
  <si>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</si>
  <si>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</si>
  <si>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</si>
  <si>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</si>
  <si>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</si>
  <si>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</si>
  <si>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</si>
  <si>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</si>
  <si>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</si>
  <si>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</si>
  <si>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</si>
  <si>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</si>
  <si>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</si>
  <si>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</si>
  <si>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</si>
  <si>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</si>
  <si>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</si>
  <si>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</si>
  <si>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</si>
  <si>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</si>
  <si>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</si>
  <si>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</si>
  <si>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</si>
  <si>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</si>
  <si>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</si>
  <si>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</si>
  <si>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</si>
  <si>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</si>
  <si>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</si>
  <si>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</si>
  <si>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</si>
  <si>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</si>
  <si>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</si>
  <si>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</si>
  <si>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</si>
  <si>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</si>
  <si>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</si>
  <si>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</si>
  <si>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</si>
  <si>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</si>
  <si>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</si>
  <si>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</si>
  <si>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</si>
  <si>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</si>
  <si>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</si>
  <si>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</si>
  <si>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</si>
  <si>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</si>
  <si>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</si>
  <si>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</si>
  <si>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</si>
  <si>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</si>
  <si>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</si>
  <si>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</si>
  <si>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</si>
  <si>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</si>
  <si>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</si>
  <si>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</si>
  <si>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</si>
  <si>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</si>
  <si>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</si>
  <si>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</si>
  <si>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</si>
  <si>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</si>
  <si>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</si>
  <si>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</si>
  <si>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</si>
  <si>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</si>
  <si>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</si>
  <si>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</si>
  <si>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</si>
  <si>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</si>
  <si>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</si>
  <si>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</si>
  <si>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</si>
  <si>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</si>
  <si>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</si>
  <si>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</si>
  <si>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</si>
  <si>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</si>
  <si>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</si>
  <si>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</si>
  <si>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</si>
  <si>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</si>
  <si>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</si>
  <si>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</si>
  <si>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</si>
  <si>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</si>
  <si>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</si>
  <si>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</si>
  <si>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</si>
  <si>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</si>
  <si>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</si>
  <si>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</si>
  <si>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</si>
  <si>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</si>
  <si>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</si>
  <si>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</si>
  <si>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</si>
  <si>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</si>
  <si>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</si>
  <si>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</si>
  <si>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</si>
  <si>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</si>
  <si>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</si>
  <si>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</si>
  <si>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</si>
  <si>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</si>
  <si>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</si>
  <si>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</si>
  <si>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</si>
  <si>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</si>
  <si>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</si>
  <si>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</si>
  <si>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</si>
  <si>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</si>
  <si>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</si>
  <si>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</si>
  <si>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</si>
  <si>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</si>
  <si>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</si>
  <si>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</si>
  <si>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</si>
  <si>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</si>
  <si>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</si>
  <si>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</si>
  <si>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</si>
  <si>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</si>
  <si>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</si>
  <si>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</si>
  <si>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</si>
  <si>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</si>
  <si>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</si>
  <si>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</si>
  <si>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</si>
  <si>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</si>
  <si>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</si>
  <si>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</si>
  <si>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</si>
  <si>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</si>
  <si>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</si>
  <si>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</si>
  <si>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</si>
  <si>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</si>
  <si>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</si>
  <si>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</si>
  <si>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</si>
  <si>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</si>
  <si>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</si>
  <si>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</si>
  <si>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</si>
  <si>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</si>
  <si>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</si>
  <si>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</si>
  <si>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</si>
  <si>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</si>
  <si>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</si>
  <si>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</si>
  <si>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</si>
  <si>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</si>
  <si>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</si>
  <si>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</si>
  <si>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</si>
  <si>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</si>
  <si>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</si>
  <si>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</si>
  <si>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</si>
  <si>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</si>
  <si>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</si>
  <si>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</si>
  <si>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</si>
  <si>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</si>
  <si>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</si>
  <si>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</si>
  <si>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</si>
  <si>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</si>
  <si>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</si>
  <si>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</si>
  <si>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</si>
  <si>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</si>
  <si>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</si>
  <si>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</si>
  <si>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</si>
  <si>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</si>
  <si>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</si>
  <si>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</si>
  <si>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</si>
  <si>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</si>
  <si>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</si>
  <si>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</si>
  <si>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</si>
  <si>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</si>
  <si>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</si>
  <si>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</si>
  <si>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</si>
  <si>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</si>
  <si>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</si>
  <si>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</si>
  <si>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</si>
  <si>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</si>
  <si>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</si>
  <si>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</si>
  <si>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</si>
  <si>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</si>
  <si>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</si>
  <si>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</si>
  <si>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</si>
  <si>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</si>
  <si>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</si>
  <si>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</si>
  <si>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</si>
  <si>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</si>
  <si>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</si>
  <si>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</si>
  <si>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</si>
  <si>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</si>
  <si>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</si>
  <si>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</si>
  <si>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</si>
  <si>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</si>
  <si>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</si>
  <si>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</si>
  <si>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</si>
  <si>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</si>
  <si>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</si>
  <si>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</si>
  <si>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</si>
  <si>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</si>
  <si>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</si>
  <si>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</si>
  <si>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</si>
  <si>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</si>
  <si>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</si>
  <si>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</si>
  <si>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</si>
  <si>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</si>
  <si>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</si>
  <si>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</si>
  <si>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</si>
  <si>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</si>
  <si>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</si>
  <si>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</si>
  <si>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</si>
  <si>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</si>
  <si>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</si>
  <si>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</si>
  <si>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</si>
  <si>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</si>
  <si>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</si>
  <si>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</si>
  <si>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</si>
  <si>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</si>
  <si>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</si>
  <si>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</si>
  <si>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</si>
  <si>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</si>
  <si>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</si>
  <si>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</si>
  <si>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</si>
  <si>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</si>
  <si>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</si>
  <si>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</si>
  <si>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</si>
  <si>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</si>
  <si>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</si>
  <si>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</si>
  <si>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</si>
  <si>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</si>
  <si>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</si>
  <si>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</si>
  <si>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</si>
  <si>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</si>
  <si>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</si>
  <si>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</si>
  <si>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</si>
  <si>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</si>
  <si>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</si>
  <si>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</si>
  <si>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</si>
  <si>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</si>
  <si>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</si>
  <si>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</si>
  <si>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</si>
  <si>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</si>
  <si>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</si>
  <si>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</si>
  <si>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</si>
  <si>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</si>
  <si>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</si>
  <si>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</si>
  <si>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</si>
  <si>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</si>
  <si>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</si>
  <si>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</si>
  <si>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</si>
  <si>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</si>
  <si>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</si>
  <si>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</si>
  <si>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</si>
  <si>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</si>
  <si>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</si>
  <si>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</si>
  <si>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</si>
  <si>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</si>
  <si>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</si>
  <si>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</si>
  <si>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</si>
  <si>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</si>
  <si>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</si>
  <si>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</si>
  <si>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</si>
  <si>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</si>
  <si>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</si>
  <si>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</si>
  <si>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</si>
  <si>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</si>
  <si>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</si>
  <si>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</si>
  <si>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</si>
  <si>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</si>
  <si>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</si>
  <si>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</si>
  <si>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</si>
  <si>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</si>
  <si>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</si>
  <si>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</si>
  <si>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</si>
  <si>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</si>
  <si>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</si>
  <si>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</si>
  <si>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</si>
  <si>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</si>
  <si>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</si>
  <si>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</si>
  <si>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</si>
  <si>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</si>
  <si>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</si>
  <si>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</si>
  <si>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</si>
  <si>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</si>
  <si>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</si>
  <si>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</si>
  <si>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</si>
  <si>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</si>
  <si>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</si>
  <si>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</si>
  <si>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</si>
  <si>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</si>
  <si>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</si>
  <si>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</si>
  <si>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</si>
  <si>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</si>
  <si>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</si>
  <si>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</si>
  <si>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</si>
  <si>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</si>
  <si>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</si>
  <si>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</si>
  <si>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</si>
  <si>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</si>
  <si>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</si>
  <si>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</si>
  <si>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</si>
  <si>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</si>
  <si>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</si>
  <si>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</si>
  <si>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</si>
  <si>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</si>
  <si>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</si>
  <si>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</si>
  <si>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</si>
  <si>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</si>
  <si>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</si>
  <si>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</si>
  <si>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</si>
  <si>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</si>
  <si>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</si>
  <si>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</si>
  <si>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</si>
  <si>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</si>
  <si>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</si>
  <si>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</si>
  <si>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</si>
  <si>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</si>
  <si>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</si>
  <si>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</si>
  <si>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</si>
  <si>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</si>
  <si>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</si>
  <si>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</si>
  <si>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</si>
  <si>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</si>
  <si>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</si>
  <si>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</si>
  <si>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</si>
  <si>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</si>
  <si>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</si>
  <si>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</si>
  <si>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</si>
  <si>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</si>
  <si>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</si>
  <si>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</si>
  <si>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</si>
  <si>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</si>
  <si>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</si>
  <si>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</si>
  <si>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</si>
  <si>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</si>
  <si>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</si>
  <si>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</si>
  <si>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</si>
  <si>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</si>
  <si>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</si>
  <si>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</si>
  <si>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</si>
  <si>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</si>
  <si>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</si>
  <si>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</si>
  <si>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</si>
  <si>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</si>
  <si>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</si>
  <si>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</si>
  <si>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</si>
  <si>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</si>
  <si>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</si>
  <si>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</si>
  <si>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</si>
  <si>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</si>
  <si>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</si>
  <si>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</si>
  <si>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</si>
  <si>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</si>
  <si>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</si>
  <si>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</si>
  <si>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</si>
  <si>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</si>
  <si>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</si>
  <si>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</si>
  <si>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</si>
  <si>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</si>
  <si>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</si>
  <si>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</si>
  <si>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</si>
  <si>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</si>
  <si>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</si>
  <si>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</si>
  <si>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</si>
  <si>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</si>
  <si>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</si>
  <si>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</si>
  <si>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</si>
  <si>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</si>
  <si>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</si>
  <si>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</si>
  <si>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</si>
  <si>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</si>
  <si>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</si>
  <si>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</si>
  <si>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</si>
  <si>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</si>
  <si>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</si>
  <si>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</si>
  <si>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</si>
  <si>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</si>
  <si>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</si>
  <si>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</si>
  <si>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</si>
  <si>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</si>
  <si>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</si>
  <si>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</si>
  <si>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</si>
  <si>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</si>
  <si>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</si>
  <si>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</si>
  <si>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</si>
  <si>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</si>
  <si>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</si>
  <si>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</si>
  <si>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</si>
  <si>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</si>
  <si>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</si>
  <si>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</si>
  <si>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</si>
  <si>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</si>
  <si>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</si>
  <si>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</si>
  <si>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</si>
  <si>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</si>
  <si>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</si>
  <si>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</si>
  <si>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</si>
  <si>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</si>
  <si>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</si>
  <si>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</si>
  <si>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</si>
  <si>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</si>
  <si>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</si>
  <si>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</si>
  <si>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</si>
  <si>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</si>
  <si>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</si>
  <si>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</si>
  <si>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</si>
  <si>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</si>
  <si>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</si>
  <si>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</si>
  <si>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</si>
  <si>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</si>
  <si>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</si>
  <si>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</si>
  <si>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</si>
  <si>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</si>
  <si>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</si>
  <si>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</si>
  <si>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</si>
  <si>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</si>
  <si>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</si>
  <si>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</si>
  <si>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</si>
  <si>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</si>
  <si>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</si>
  <si>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</si>
  <si>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</si>
  <si>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</si>
  <si>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</si>
  <si>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</si>
  <si>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</si>
  <si>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</si>
  <si>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</si>
  <si>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</si>
  <si>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</si>
  <si>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</si>
  <si>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</si>
  <si>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</si>
  <si>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</si>
  <si>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</si>
  <si>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</si>
  <si>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</si>
  <si>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</si>
  <si>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</si>
  <si>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</si>
  <si>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</si>
  <si>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</si>
  <si>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</si>
  <si>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</si>
  <si>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</si>
  <si>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</si>
  <si>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</si>
  <si>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</si>
  <si>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</si>
  <si>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</si>
  <si>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</si>
  <si>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</si>
  <si>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</si>
  <si>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</si>
  <si>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</si>
  <si>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</si>
  <si>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</si>
  <si>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</si>
  <si>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</si>
  <si>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</si>
  <si>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</si>
  <si>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</si>
  <si>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</si>
  <si>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</si>
  <si>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</si>
  <si>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</si>
  <si>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</si>
  <si>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</si>
  <si>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</si>
  <si>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</si>
  <si>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</si>
  <si>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</si>
  <si>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</si>
  <si>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</si>
  <si>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</si>
  <si>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</si>
  <si>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</si>
  <si>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</si>
  <si>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</si>
  <si>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</si>
  <si>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</si>
  <si>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</si>
  <si>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</si>
  <si>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</si>
  <si>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</si>
  <si>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</si>
  <si>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</si>
  <si>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</si>
  <si>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</si>
  <si>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</si>
  <si>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</si>
  <si>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</si>
  <si>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</si>
  <si>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</si>
  <si>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</si>
  <si>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</si>
  <si>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</si>
  <si>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</si>
  <si>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</si>
  <si>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</si>
  <si>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</si>
  <si>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</si>
  <si>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</si>
  <si>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</si>
  <si>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</si>
  <si>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</si>
  <si>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</si>
  <si>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</si>
  <si>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</si>
  <si>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</si>
  <si>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</si>
  <si>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</si>
  <si>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</si>
  <si>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</si>
  <si>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</si>
  <si>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</si>
  <si>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</si>
  <si>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</si>
  <si>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</si>
  <si>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</si>
  <si>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</si>
  <si>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</si>
  <si>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</si>
  <si>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</si>
  <si>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</si>
  <si>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</si>
  <si>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</si>
  <si>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</si>
  <si>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</si>
  <si>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</si>
  <si>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</si>
  <si>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</si>
  <si>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</si>
  <si>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</si>
  <si>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</si>
  <si>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</si>
  <si>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</si>
  <si>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</si>
  <si>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</si>
  <si>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</si>
  <si>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</si>
  <si>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</si>
  <si>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</si>
  <si>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</si>
  <si>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</si>
  <si>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</si>
  <si>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</si>
  <si>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</si>
  <si>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</si>
  <si>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</si>
  <si>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</si>
  <si>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</si>
  <si>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</si>
  <si>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</si>
  <si>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</si>
  <si>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</si>
  <si>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</si>
  <si>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</si>
  <si>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</si>
  <si>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</si>
  <si>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</si>
  <si>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</si>
  <si>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</si>
  <si>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</si>
  <si>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</si>
  <si>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</si>
  <si>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</si>
  <si>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</si>
  <si>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</si>
  <si>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</si>
  <si>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</si>
  <si>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</si>
  <si>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</si>
  <si>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</si>
  <si>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</si>
  <si>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</si>
  <si>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</si>
  <si>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</si>
  <si>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</si>
  <si>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</si>
  <si>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</si>
  <si>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</si>
  <si>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</si>
  <si>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</si>
  <si>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</si>
  <si>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</si>
  <si>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</si>
  <si>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</si>
  <si>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</si>
  <si>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</si>
  <si>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</si>
  <si>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</si>
  <si>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</si>
  <si>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</si>
  <si>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</si>
  <si>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</si>
  <si>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</si>
  <si>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</si>
  <si>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</si>
  <si>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</si>
  <si>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</si>
  <si>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</si>
  <si>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</si>
  <si>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</si>
  <si>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</si>
  <si>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</si>
  <si>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</si>
  <si>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</si>
  <si>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</si>
  <si>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</si>
  <si>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</si>
  <si>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</si>
  <si>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</si>
  <si>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</si>
  <si>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</si>
  <si>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</si>
  <si>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</si>
  <si>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</si>
  <si>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</si>
  <si>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</si>
  <si>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</si>
  <si>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</si>
  <si>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</si>
  <si>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</si>
  <si>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</si>
  <si>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</si>
  <si>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</si>
  <si>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</si>
  <si>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</si>
  <si>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</si>
  <si>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</si>
  <si>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</si>
  <si>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</si>
  <si>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</si>
  <si>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</si>
  <si>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</si>
  <si>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</si>
  <si>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</si>
  <si>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</si>
  <si>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</si>
  <si>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</si>
  <si>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</si>
  <si>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</si>
  <si>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</si>
  <si>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</si>
  <si>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</si>
  <si>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</si>
  <si>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</si>
  <si>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</si>
  <si>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</si>
  <si>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</si>
  <si>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</si>
  <si>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</si>
  <si>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</si>
  <si>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</si>
  <si>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</si>
  <si>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</si>
  <si>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</si>
  <si>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</si>
  <si>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</si>
  <si>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</si>
  <si>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</si>
  <si>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</si>
  <si>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</si>
  <si>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</si>
  <si>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</si>
  <si>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</si>
  <si>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</si>
  <si>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</si>
  <si>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</si>
  <si>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</si>
  <si>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</si>
  <si>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</si>
  <si>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</si>
  <si>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</si>
  <si>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</si>
  <si>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</si>
  <si>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</si>
  <si>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</si>
  <si>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</si>
  <si>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</si>
  <si>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</si>
  <si>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</si>
  <si>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</si>
  <si>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</si>
  <si>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</si>
  <si>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</si>
  <si>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</si>
  <si>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</si>
  <si>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</si>
  <si>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</si>
  <si>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</si>
  <si>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</si>
  <si>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</si>
  <si>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</si>
  <si>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</si>
  <si>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</si>
  <si>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</si>
  <si>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</si>
  <si>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</si>
  <si>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</si>
  <si>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</si>
  <si>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</si>
  <si>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</si>
  <si>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</si>
  <si>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</si>
  <si>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</si>
  <si>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</si>
  <si>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</si>
  <si>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</si>
  <si>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</si>
  <si>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</si>
  <si>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</si>
  <si>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</si>
  <si>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</si>
  <si>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</si>
  <si>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</si>
  <si>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</si>
  <si>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</si>
  <si>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</si>
  <si>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</si>
  <si>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</si>
  <si>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</si>
  <si>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</si>
  <si>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</si>
  <si>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</si>
  <si>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</si>
  <si>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</si>
  <si>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</si>
  <si>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</si>
  <si>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</si>
  <si>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</si>
  <si>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</si>
  <si>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</si>
  <si>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</si>
  <si>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</si>
  <si>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</si>
  <si>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</si>
  <si>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</si>
  <si>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</si>
  <si>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</si>
  <si>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</si>
  <si>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</si>
  <si>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</si>
  <si>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</si>
  <si>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</si>
  <si>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</si>
  <si>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</si>
  <si>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</si>
  <si>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</si>
  <si>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</si>
  <si>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</si>
  <si>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</si>
  <si>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</si>
  <si>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</si>
  <si>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</si>
  <si>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</si>
  <si>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</si>
  <si>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</si>
  <si>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</si>
  <si>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</si>
  <si>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</si>
  <si>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</si>
  <si>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</si>
  <si>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</si>
  <si>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</si>
  <si>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</si>
  <si>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</si>
  <si>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</si>
  <si>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</si>
  <si>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</si>
  <si>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</si>
  <si>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</si>
  <si>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</si>
  <si>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</si>
  <si>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</si>
  <si>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</si>
  <si>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</si>
  <si>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</si>
  <si>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</si>
  <si>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</si>
  <si>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</si>
  <si>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</si>
  <si>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</si>
  <si>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</si>
  <si>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</si>
  <si>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</si>
  <si>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</si>
  <si>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</si>
  <si>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</si>
  <si>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</si>
  <si>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</si>
  <si>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</si>
  <si>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</si>
  <si>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</si>
  <si>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</si>
  <si>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</si>
  <si>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</si>
  <si>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</si>
  <si>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</si>
  <si>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</si>
  <si>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</si>
  <si>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</si>
  <si>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</si>
  <si>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</si>
  <si>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</si>
  <si>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</si>
  <si>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</si>
  <si>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</si>
  <si>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</si>
  <si>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</si>
  <si>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</si>
  <si>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</si>
  <si>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</si>
  <si>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</si>
  <si>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</si>
  <si>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</si>
  <si>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</si>
  <si>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</si>
  <si>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</si>
  <si>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</si>
  <si>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</si>
  <si>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</si>
  <si>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</si>
  <si>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</si>
  <si>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</si>
  <si>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</si>
  <si>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</si>
  <si>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</si>
  <si>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</si>
  <si>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</si>
  <si>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</si>
  <si>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</si>
  <si>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</si>
  <si>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</si>
  <si>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</si>
  <si>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</si>
  <si>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</si>
  <si>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</si>
  <si>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</si>
  <si>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</si>
  <si>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</si>
  <si>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</si>
  <si>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</si>
  <si>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</si>
  <si>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</si>
  <si>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</si>
  <si>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</si>
  <si>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</si>
  <si>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</si>
  <si>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</si>
  <si>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</si>
  <si>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</si>
  <si>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</si>
  <si>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</si>
  <si>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</si>
  <si>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</si>
  <si>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</si>
  <si>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</si>
  <si>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</si>
  <si>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</si>
  <si>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</si>
  <si>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</si>
  <si>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</si>
  <si>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</si>
  <si>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</si>
  <si>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</si>
  <si>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</si>
  <si>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</si>
  <si>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</si>
  <si>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</si>
  <si>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</si>
  <si>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</si>
  <si>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</si>
  <si>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</si>
  <si>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</si>
  <si>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</si>
  <si>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</si>
  <si>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</si>
  <si>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</si>
  <si>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</si>
  <si>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</si>
  <si>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</si>
  <si>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</si>
  <si>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</si>
  <si>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</si>
  <si>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</si>
  <si>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</si>
  <si>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</si>
  <si>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</si>
  <si>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</si>
  <si>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</si>
  <si>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</si>
  <si>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</si>
  <si>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</si>
  <si>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</si>
  <si>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</si>
  <si>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</si>
  <si>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</si>
  <si>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</si>
  <si>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</si>
  <si>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</si>
  <si>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</si>
  <si>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</si>
  <si>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</si>
  <si>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</si>
  <si>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</si>
  <si>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</si>
  <si>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</si>
  <si>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</si>
  <si>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</si>
  <si>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</si>
  <si>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</si>
  <si>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</si>
  <si>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</si>
  <si>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</si>
  <si>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</si>
  <si>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</si>
  <si>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</si>
  <si>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</si>
  <si>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</si>
  <si>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</si>
  <si>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</si>
  <si>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</si>
  <si>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</si>
  <si>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</si>
  <si>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</si>
  <si>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</si>
  <si>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</si>
  <si>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</si>
  <si>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</si>
  <si>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</si>
  <si>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</si>
  <si>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</si>
  <si>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</si>
  <si>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</si>
  <si>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</si>
  <si>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</si>
  <si>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</si>
  <si>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</si>
  <si>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</si>
  <si>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</si>
  <si>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</si>
  <si>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</si>
  <si>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</si>
  <si>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</si>
  <si>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</si>
  <si>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</si>
  <si>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</si>
  <si>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</si>
  <si>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</si>
  <si>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</si>
  <si>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</si>
  <si>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</si>
  <si>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</si>
  <si>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</si>
  <si>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</si>
  <si>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</si>
  <si>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</si>
  <si>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</si>
  <si>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</si>
  <si>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</si>
  <si>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</si>
  <si>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</si>
  <si>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</si>
  <si>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</si>
  <si>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</si>
  <si>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</si>
  <si>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</si>
  <si>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</si>
  <si>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</si>
  <si>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</si>
  <si>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</si>
  <si>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</si>
  <si>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</si>
  <si>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</si>
  <si>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</si>
  <si>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</si>
  <si>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</si>
  <si>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</si>
  <si>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</si>
  <si>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</si>
  <si>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</si>
  <si>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</si>
  <si>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</si>
  <si>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</si>
  <si>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</si>
  <si>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</si>
  <si>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</si>
  <si>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</si>
  <si>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</si>
  <si>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</si>
  <si>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</si>
  <si>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</si>
  <si>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</si>
  <si>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</si>
  <si>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</si>
  <si>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</si>
  <si>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</si>
  <si>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</si>
  <si>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</si>
  <si>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</si>
  <si>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</si>
  <si>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</si>
  <si>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</si>
  <si>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</si>
  <si>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</si>
  <si>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</si>
  <si>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</si>
  <si>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</si>
  <si>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</si>
  <si>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</si>
  <si>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</si>
  <si>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</si>
  <si>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</si>
  <si>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</si>
  <si>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</si>
  <si>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</si>
  <si>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</si>
  <si>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</si>
  <si>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</si>
  <si>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</si>
  <si>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</si>
  <si>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</si>
  <si>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</si>
  <si>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</si>
  <si>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</si>
  <si>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</si>
  <si>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</si>
  <si>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</si>
  <si>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</si>
  <si>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</si>
  <si>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</si>
  <si>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</si>
  <si>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</si>
  <si>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</si>
  <si>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</si>
  <si>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</si>
  <si>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</si>
  <si>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</si>
  <si>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</si>
  <si>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</si>
  <si>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</si>
  <si>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</si>
  <si>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</si>
  <si>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</si>
  <si>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</si>
  <si>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</si>
  <si>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</si>
  <si>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</si>
  <si>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</si>
  <si>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</si>
  <si>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</si>
  <si>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</si>
  <si>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</si>
  <si>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</si>
  <si>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</si>
  <si>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</si>
  <si>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</si>
  <si>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</si>
  <si>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</si>
  <si>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</si>
  <si>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</si>
  <si>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</si>
  <si>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</si>
  <si>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</si>
  <si>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</si>
  <si>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</si>
  <si>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</si>
  <si>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</si>
  <si>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</si>
  <si>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</si>
  <si>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</si>
  <si>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</si>
  <si>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</si>
  <si>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</si>
  <si>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</si>
  <si>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</si>
  <si>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</si>
  <si>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</si>
  <si>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</si>
  <si>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</si>
  <si>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</si>
  <si>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</si>
  <si>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</si>
  <si>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</si>
  <si>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</si>
  <si>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</si>
  <si>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</si>
  <si>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</si>
  <si>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</si>
  <si>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</si>
  <si>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</si>
  <si>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</si>
  <si>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</si>
  <si>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</si>
  <si>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</si>
  <si>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</si>
  <si>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</si>
  <si>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</si>
  <si>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</si>
  <si>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</si>
  <si>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</si>
  <si>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</si>
  <si>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</si>
  <si>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</si>
  <si>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</si>
  <si>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</si>
  <si>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</si>
  <si>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</si>
  <si>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</si>
  <si>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</si>
  <si>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</si>
  <si>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</si>
  <si>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</si>
  <si>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</si>
  <si>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</si>
  <si>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</si>
  <si>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</si>
  <si>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</si>
  <si>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</si>
  <si>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</si>
  <si>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</si>
  <si>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</si>
  <si>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</si>
  <si>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</si>
  <si>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</si>
  <si>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</si>
  <si>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</si>
  <si>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</si>
  <si>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</si>
  <si>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</si>
  <si>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</si>
  <si>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</si>
  <si>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</si>
  <si>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</si>
  <si>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</si>
  <si>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</si>
  <si>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</si>
  <si>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</si>
  <si>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</si>
  <si>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</si>
  <si>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</si>
  <si>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</si>
  <si>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</si>
  <si>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</si>
  <si>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</si>
  <si>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</si>
  <si>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</si>
  <si>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</si>
  <si>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</si>
  <si>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</si>
  <si>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</si>
  <si>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</si>
  <si>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</si>
  <si>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</si>
  <si>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</si>
  <si>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</si>
  <si>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</si>
  <si>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</si>
  <si>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</si>
  <si>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</si>
  <si>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</si>
  <si>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</si>
  <si>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</si>
  <si>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</si>
  <si>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</si>
  <si>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</si>
  <si>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</si>
  <si>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</si>
  <si>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</si>
  <si>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</si>
  <si>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</si>
  <si>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</si>
  <si>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</si>
  <si>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</si>
  <si>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</si>
  <si>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</si>
  <si>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</si>
  <si>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</si>
  <si>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</si>
  <si>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</si>
  <si>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</si>
  <si>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</si>
  <si>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</si>
  <si>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</si>
  <si>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</si>
  <si>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</si>
  <si>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</si>
  <si>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</si>
  <si>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</si>
  <si>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</si>
  <si>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</si>
  <si>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</si>
  <si>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</si>
  <si>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</si>
  <si>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</si>
  <si>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</si>
  <si>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</si>
  <si>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</si>
  <si>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</si>
  <si>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</si>
  <si>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</si>
  <si>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</si>
  <si>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</si>
  <si>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</si>
  <si>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</si>
  <si>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</si>
  <si>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</si>
  <si>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</si>
  <si>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</si>
  <si>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</si>
  <si>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</si>
  <si>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</si>
  <si>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</si>
  <si>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</si>
  <si>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</si>
  <si>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</si>
  <si>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</si>
  <si>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</si>
  <si>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</si>
  <si>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</si>
  <si>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</si>
  <si>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</si>
  <si>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</si>
  <si>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</si>
  <si>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</si>
  <si>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</si>
  <si>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</si>
  <si>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</si>
  <si>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</si>
  <si>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</si>
  <si>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</si>
  <si>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</si>
  <si>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</si>
  <si>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</si>
  <si>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</si>
  <si>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</si>
  <si>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</si>
  <si>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</si>
  <si>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</si>
  <si>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</si>
  <si>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</si>
  <si>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</si>
  <si>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</si>
  <si>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</si>
  <si>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</si>
  <si>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</si>
  <si>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</si>
  <si>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</si>
  <si>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</si>
  <si>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</si>
  <si>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</si>
  <si>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</si>
  <si>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</si>
  <si>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</si>
  <si>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</si>
  <si>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</si>
  <si>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</si>
  <si>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</si>
  <si>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</si>
  <si>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</si>
  <si>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</si>
  <si>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</si>
  <si>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</si>
  <si>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</si>
  <si>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</si>
  <si>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</si>
  <si>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</si>
  <si>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</si>
  <si>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</si>
  <si>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</si>
  <si>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</si>
  <si>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</si>
  <si>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</si>
  <si>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</si>
  <si>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</si>
  <si>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</si>
  <si>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</si>
  <si>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</si>
  <si>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</si>
  <si>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</si>
  <si>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</si>
  <si>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</si>
  <si>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</si>
  <si>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</si>
  <si>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</si>
  <si>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</si>
  <si>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</si>
  <si>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</si>
  <si>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</si>
  <si>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</si>
  <si>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</si>
  <si>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</si>
  <si>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</si>
  <si>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</si>
  <si>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</si>
  <si>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</si>
  <si>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</si>
  <si>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</si>
  <si>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</si>
  <si>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</si>
  <si>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</si>
  <si>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</si>
  <si>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</si>
  <si>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</si>
  <si>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</si>
  <si>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</si>
  <si>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</si>
  <si>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</si>
  <si>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</si>
  <si>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</si>
  <si>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</si>
  <si>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</si>
  <si>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</si>
  <si>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</si>
  <si>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</si>
  <si>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</si>
  <si>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</si>
  <si>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</si>
  <si>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</si>
  <si>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</si>
  <si>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</si>
  <si>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</si>
  <si>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</si>
  <si>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</si>
  <si>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</si>
  <si>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</si>
  <si>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</si>
  <si>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</si>
  <si>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</si>
  <si>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</si>
  <si>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</si>
  <si>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</si>
  <si>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</si>
  <si>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</si>
  <si>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</si>
  <si>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</si>
  <si>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</si>
  <si>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</si>
  <si>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</si>
  <si>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</si>
  <si>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</si>
  <si>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</si>
  <si>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</si>
  <si>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</si>
  <si>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</si>
  <si>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</si>
  <si>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</si>
  <si>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</si>
  <si>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</si>
  <si>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</si>
  <si>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</si>
  <si>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</si>
  <si>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</si>
  <si>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</si>
  <si>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</si>
  <si>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</si>
  <si>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</si>
  <si>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</si>
  <si>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</si>
  <si>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</si>
  <si>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</si>
  <si>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</si>
  <si>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</si>
  <si>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</si>
  <si>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</si>
  <si>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</si>
  <si>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</si>
  <si>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</si>
  <si>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</si>
  <si>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</si>
  <si>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</si>
  <si>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</si>
  <si>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</si>
  <si>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</si>
  <si>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</si>
  <si>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</si>
  <si>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</si>
  <si>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</si>
  <si>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</si>
  <si>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</si>
  <si>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</si>
  <si>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</si>
  <si>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</si>
  <si>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</si>
  <si>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</si>
  <si>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</si>
  <si>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</si>
  <si>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</si>
  <si>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</si>
  <si>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</si>
  <si>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</si>
  <si>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</si>
  <si>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</si>
  <si>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</si>
  <si>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</si>
  <si>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</si>
  <si>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</si>
  <si>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</si>
  <si>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</si>
  <si>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</si>
  <si>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</si>
  <si>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</si>
  <si>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</si>
  <si>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</si>
  <si>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</si>
  <si>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</si>
  <si>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</si>
  <si>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</si>
  <si>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</si>
  <si>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</si>
  <si>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</si>
  <si>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</si>
  <si>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</si>
  <si>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</si>
  <si>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</si>
  <si>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</si>
  <si>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</si>
  <si>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</si>
  <si>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</si>
  <si>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</si>
  <si>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</si>
  <si>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</si>
  <si>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</si>
  <si>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</si>
  <si>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</si>
  <si>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</si>
  <si>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</si>
  <si>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</si>
  <si>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</si>
  <si>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</si>
  <si>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</si>
  <si>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</si>
  <si>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</si>
  <si>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</si>
  <si>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</si>
  <si>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</si>
  <si>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</si>
  <si>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</si>
  <si>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</si>
  <si>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</si>
  <si>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</si>
  <si>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</si>
  <si>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</si>
  <si>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</si>
  <si>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</si>
  <si>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</si>
  <si>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</si>
  <si>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</si>
  <si>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</si>
  <si>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</si>
  <si>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</si>
  <si>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</si>
  <si>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</si>
  <si>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</si>
  <si>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</si>
  <si>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</si>
  <si>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</si>
  <si>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</si>
  <si>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</si>
  <si>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</si>
  <si>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</si>
  <si>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</si>
  <si>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</si>
  <si>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</si>
  <si>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</si>
  <si>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</si>
  <si>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</si>
  <si>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</si>
  <si>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</si>
  <si>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</si>
  <si>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</si>
  <si>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</si>
  <si>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</si>
  <si>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</si>
  <si>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</si>
  <si>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</si>
  <si>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</si>
  <si>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</si>
  <si>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</si>
  <si>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</si>
  <si>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</si>
  <si>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</si>
  <si>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</si>
  <si>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</si>
  <si>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</si>
  <si>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</si>
  <si>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</si>
  <si>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</si>
  <si>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</si>
  <si>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</si>
  <si>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</si>
  <si>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</si>
  <si>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</si>
  <si>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</si>
  <si>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</si>
  <si>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</si>
  <si>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</si>
  <si>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</si>
  <si>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</si>
  <si>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</si>
  <si>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</si>
  <si>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</si>
  <si>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</si>
  <si>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</si>
  <si>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</si>
  <si>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</si>
  <si>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</si>
  <si>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</si>
  <si>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</si>
  <si>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</si>
  <si>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</si>
  <si>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</si>
  <si>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</si>
  <si>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</si>
  <si>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</si>
  <si>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</si>
  <si>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</si>
  <si>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</si>
  <si>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</si>
  <si>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</si>
  <si>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</si>
  <si>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</si>
  <si>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</si>
  <si>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</si>
  <si>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</si>
  <si>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</si>
  <si>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</si>
  <si>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</si>
  <si>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</si>
  <si>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</si>
  <si>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</si>
  <si>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</si>
  <si>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</si>
  <si>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</si>
  <si>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</si>
  <si>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</si>
  <si>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</si>
  <si>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</si>
  <si>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</si>
  <si>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</si>
  <si>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</si>
  <si>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</si>
  <si>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</si>
  <si>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</si>
  <si>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</si>
  <si>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</si>
  <si>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</si>
  <si>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</si>
  <si>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</si>
  <si>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</si>
  <si>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</si>
  <si>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</si>
  <si>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</si>
  <si>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</si>
  <si>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</si>
  <si>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</si>
  <si>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</si>
  <si>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</si>
  <si>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</si>
  <si>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</si>
  <si>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</si>
  <si>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</si>
  <si>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</si>
  <si>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</si>
  <si>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</si>
  <si>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</si>
  <si>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</si>
  <si>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</si>
  <si>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</si>
  <si>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</si>
  <si>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</si>
  <si>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</si>
  <si>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</si>
  <si>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</si>
  <si>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</si>
  <si>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</si>
  <si>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</si>
  <si>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</si>
  <si>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</si>
  <si>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</si>
  <si>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</si>
  <si>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</si>
  <si>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</si>
  <si>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</si>
  <si>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</si>
  <si>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</si>
  <si>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</si>
  <si>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</si>
  <si>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</si>
  <si>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</si>
  <si>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</si>
  <si>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</si>
  <si>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</si>
  <si>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</si>
  <si>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</si>
  <si>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</si>
  <si>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</si>
  <si>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</si>
  <si>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</si>
  <si>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</si>
  <si>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</si>
  <si>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</si>
  <si>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</si>
  <si>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</si>
  <si>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</si>
  <si>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</si>
  <si>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</si>
  <si>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</si>
  <si>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</si>
  <si>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</si>
  <si>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</si>
  <si>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</si>
  <si>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</si>
  <si>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</si>
  <si>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</si>
  <si>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</si>
  <si>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</si>
  <si>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</si>
  <si>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</si>
  <si>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</si>
  <si>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</si>
  <si>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</si>
  <si>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</si>
  <si>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</si>
  <si>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</si>
  <si>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</si>
  <si>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</si>
  <si>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</si>
  <si>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</si>
  <si>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</si>
  <si>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</si>
  <si>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</si>
  <si>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</si>
  <si>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</si>
  <si>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</si>
  <si>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</si>
  <si>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</si>
  <si>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</si>
  <si>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</si>
  <si>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</si>
  <si>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</si>
  <si>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</si>
  <si>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</si>
  <si>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</si>
  <si>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</si>
  <si>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</si>
  <si>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</si>
  <si>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</si>
  <si>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</si>
  <si>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</si>
  <si>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</si>
  <si>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</si>
  <si>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</si>
  <si>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</si>
  <si>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</si>
  <si>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</si>
  <si>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</si>
  <si>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</si>
  <si>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</si>
  <si>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</si>
  <si>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</si>
  <si>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</si>
  <si>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</si>
  <si>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</si>
  <si>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</si>
  <si>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</si>
  <si>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</si>
  <si>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</si>
  <si>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</si>
  <si>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</si>
  <si>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</si>
  <si>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</si>
  <si>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</si>
  <si>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</si>
  <si>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</si>
  <si>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</si>
  <si>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</si>
  <si>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</si>
  <si>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</si>
  <si>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</si>
  <si>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</si>
  <si>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</si>
  <si>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</si>
  <si>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</si>
  <si>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</si>
  <si>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</si>
  <si>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</si>
  <si>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</si>
  <si>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</si>
  <si>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</si>
  <si>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</si>
  <si>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</si>
  <si>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</si>
  <si>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</si>
  <si>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</si>
  <si>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</si>
  <si>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</si>
  <si>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</si>
  <si>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</si>
  <si>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</si>
  <si>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</si>
  <si>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</si>
  <si>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</si>
  <si>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</si>
  <si>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</si>
  <si>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</si>
  <si>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</si>
  <si>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</si>
  <si>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</si>
  <si>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</si>
  <si>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</si>
  <si>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</si>
  <si>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</si>
  <si>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</si>
  <si>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</si>
  <si>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</si>
  <si>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</si>
  <si>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</si>
  <si>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</si>
  <si>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</si>
  <si>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</si>
  <si>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</si>
  <si>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</si>
  <si>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</si>
  <si>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</si>
  <si>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</si>
  <si>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</si>
  <si>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</si>
  <si>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</si>
  <si>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</si>
  <si>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</si>
  <si>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</si>
  <si>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</si>
  <si>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</si>
  <si>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</si>
  <si>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</si>
  <si>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</si>
  <si>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</si>
  <si>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</si>
  <si>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</si>
  <si>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</si>
  <si>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</si>
  <si>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</si>
  <si>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</si>
  <si>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</si>
  <si>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</si>
  <si>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</si>
  <si>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</si>
  <si>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</si>
  <si>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</si>
  <si>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</si>
  <si>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</si>
  <si>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</si>
  <si>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</si>
  <si>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</si>
  <si>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</si>
  <si>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</si>
  <si>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</si>
  <si>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</si>
  <si>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</si>
  <si>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</si>
  <si>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</si>
  <si>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</si>
  <si>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</si>
  <si>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</si>
  <si>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</si>
  <si>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</si>
  <si>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</si>
  <si>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</si>
  <si>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</si>
  <si>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</si>
  <si>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</si>
  <si>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</si>
  <si>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</si>
  <si>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</si>
  <si>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</si>
  <si>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</si>
  <si>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</si>
  <si>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</si>
  <si>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</si>
  <si>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</si>
  <si>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</si>
  <si>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</si>
  <si>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</si>
  <si>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</si>
  <si>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</si>
  <si>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</si>
  <si>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</si>
  <si>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</si>
  <si>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</si>
  <si>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</si>
  <si>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</si>
  <si>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</si>
  <si>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</si>
  <si>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</si>
  <si>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</si>
  <si>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</si>
  <si>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</si>
  <si>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</si>
  <si>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</si>
  <si>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</si>
  <si>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</si>
  <si>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</si>
  <si>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</si>
  <si>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</si>
  <si>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</si>
  <si>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</si>
  <si>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</si>
  <si>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</si>
  <si>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</si>
  <si>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</si>
  <si>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</si>
  <si>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</si>
  <si>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</si>
  <si>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</si>
  <si>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</si>
  <si>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</si>
  <si>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</si>
  <si>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</si>
  <si>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</si>
  <si>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</si>
  <si>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</si>
  <si>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</si>
  <si>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</si>
  <si>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</si>
  <si>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</si>
  <si>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</si>
  <si>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</si>
  <si>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</si>
  <si>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</si>
  <si>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</si>
  <si>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</si>
  <si>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</si>
  <si>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</si>
  <si>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</si>
  <si>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</si>
  <si>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</si>
  <si>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</si>
  <si>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</si>
  <si>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</si>
  <si>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</si>
  <si>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</si>
  <si>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</si>
  <si>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</si>
  <si>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</si>
  <si>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</si>
  <si>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</si>
  <si>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</si>
  <si>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</si>
  <si>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</si>
  <si>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</si>
  <si>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</si>
  <si>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</si>
  <si>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</si>
  <si>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</si>
  <si>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</si>
  <si>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</si>
  <si>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</si>
  <si>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</si>
  <si>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</si>
  <si>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</si>
  <si>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</si>
  <si>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</si>
  <si>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</si>
  <si>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</si>
  <si>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</si>
  <si>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</si>
  <si>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</si>
  <si>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</si>
  <si>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</si>
  <si>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</si>
  <si>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</si>
  <si>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</si>
  <si>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</si>
  <si>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</si>
  <si>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</si>
  <si>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</si>
  <si>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</si>
  <si>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</si>
  <si>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</si>
  <si>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</si>
  <si>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</si>
  <si>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</si>
  <si>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</si>
  <si>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</si>
  <si>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</si>
  <si>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</si>
  <si>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</si>
  <si>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</si>
  <si>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</si>
  <si>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</si>
  <si>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</si>
  <si>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</si>
  <si>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</si>
  <si>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</si>
  <si>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</si>
  <si>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</si>
  <si>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</si>
  <si>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</si>
  <si>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</si>
  <si>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</si>
  <si>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</si>
  <si>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</si>
  <si>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</si>
  <si>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</si>
  <si>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</si>
  <si>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</si>
  <si>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</si>
  <si>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</si>
  <si>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</si>
  <si>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</si>
  <si>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</si>
  <si>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</si>
  <si>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</si>
  <si>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</si>
  <si>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</si>
  <si>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</si>
  <si>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</si>
  <si>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</si>
  <si>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</si>
  <si>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</si>
  <si>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</si>
  <si>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</si>
  <si>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</si>
  <si>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</si>
  <si>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</si>
  <si>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</si>
  <si>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</si>
  <si>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</si>
  <si>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</si>
  <si>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</si>
  <si>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</si>
  <si>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</si>
  <si>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</si>
  <si>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</si>
  <si>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</si>
  <si>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</si>
  <si>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</si>
  <si>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</si>
  <si>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</si>
  <si>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</si>
  <si>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</si>
  <si>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</si>
  <si>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</si>
  <si>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</si>
  <si>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</si>
  <si>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</si>
  <si>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</si>
  <si>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</si>
  <si>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</si>
  <si>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</si>
  <si>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</si>
  <si>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</si>
  <si>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</si>
  <si>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</si>
  <si>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</si>
  <si>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</si>
  <si>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</si>
  <si>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</si>
  <si>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</si>
  <si>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</si>
  <si>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</si>
  <si>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</si>
  <si>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</si>
  <si>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</si>
  <si>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</si>
  <si>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</si>
  <si>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</si>
  <si>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</si>
  <si>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</si>
  <si>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</si>
  <si>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</si>
  <si>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</si>
  <si>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</si>
  <si>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</si>
  <si>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</si>
  <si>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</si>
  <si>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</si>
  <si>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</si>
  <si>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</si>
  <si>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</si>
  <si>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</si>
  <si>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</si>
  <si>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</si>
  <si>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</si>
  <si>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</si>
  <si>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</si>
  <si>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</si>
  <si>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</si>
  <si>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</si>
  <si>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</si>
  <si>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</si>
  <si>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</si>
  <si>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</si>
  <si>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</si>
  <si>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</si>
  <si>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</si>
  <si>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</si>
  <si>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</si>
  <si>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</si>
  <si>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</si>
  <si>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</si>
  <si>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</si>
  <si>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</si>
  <si>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</si>
  <si>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</si>
  <si>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</si>
  <si>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</si>
  <si>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</si>
  <si>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</si>
  <si>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</si>
  <si>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</si>
  <si>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</si>
  <si>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</si>
  <si>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</si>
  <si>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</si>
  <si>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</si>
  <si>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</si>
  <si>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</si>
  <si>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</si>
  <si>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</si>
  <si>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</si>
  <si>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</si>
  <si>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</si>
  <si>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</si>
  <si>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</si>
  <si>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</si>
  <si>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</si>
  <si>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</si>
  <si>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</si>
  <si>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</si>
  <si>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</si>
  <si>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</si>
  <si>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</si>
  <si>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</si>
  <si>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</si>
  <si>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</si>
  <si>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</si>
  <si>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</si>
  <si>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</si>
  <si>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</si>
  <si>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</si>
  <si>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</si>
  <si>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</si>
  <si>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</si>
  <si>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</si>
  <si>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</si>
  <si>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</si>
  <si>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</si>
  <si>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</si>
  <si>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</si>
  <si>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</si>
  <si>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</si>
  <si>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</si>
  <si>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</si>
  <si>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</si>
  <si>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</si>
  <si>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</si>
  <si>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</si>
  <si>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</si>
  <si>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</si>
  <si>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</si>
  <si>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</si>
  <si>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</si>
  <si>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</si>
  <si>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</si>
  <si>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</si>
  <si>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</si>
  <si>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</si>
  <si>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</si>
  <si>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</si>
  <si>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</si>
  <si>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</si>
  <si>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</si>
  <si>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</si>
  <si>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</si>
  <si>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</si>
  <si>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</si>
  <si>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</si>
  <si>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</si>
  <si>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</si>
  <si>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</si>
  <si>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</si>
  <si>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</si>
  <si>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</si>
  <si>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</si>
  <si>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</si>
  <si>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</si>
  <si>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</si>
  <si>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</si>
  <si>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</si>
  <si>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</si>
  <si>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</si>
  <si>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</si>
  <si>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</si>
  <si>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</si>
  <si>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</si>
  <si>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</si>
  <si>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</si>
  <si>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</si>
  <si>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</si>
  <si>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</si>
  <si>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</si>
  <si>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</si>
  <si>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</si>
  <si>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</si>
  <si>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</si>
  <si>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</si>
  <si>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</si>
  <si>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</si>
  <si>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</si>
  <si>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</si>
  <si>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</si>
  <si>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</si>
  <si>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</si>
  <si>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</si>
  <si>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</si>
  <si>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</si>
  <si>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</si>
  <si>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</si>
  <si>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</si>
  <si>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</si>
  <si>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</si>
  <si>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</si>
  <si>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</si>
  <si>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</si>
  <si>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</si>
  <si>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</si>
  <si>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</si>
  <si>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</si>
  <si>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</si>
  <si>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</si>
  <si>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</si>
  <si>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</si>
  <si>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</si>
  <si>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</si>
  <si>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</si>
  <si>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</si>
  <si>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</si>
  <si>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</si>
  <si>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</si>
  <si>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</si>
  <si>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</si>
  <si>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</si>
  <si>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</si>
  <si>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</si>
  <si>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</si>
  <si>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</si>
  <si>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</si>
  <si>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</si>
  <si>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</si>
  <si>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</si>
  <si>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</si>
  <si>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</si>
  <si>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</si>
  <si>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</si>
  <si>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</si>
  <si>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</si>
  <si>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</si>
  <si>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</si>
  <si>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</si>
  <si>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</si>
  <si>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</si>
  <si>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</si>
  <si>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</si>
  <si>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</si>
  <si>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</si>
  <si>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</si>
  <si>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</si>
  <si>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</si>
  <si>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</si>
  <si>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</si>
  <si>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</si>
  <si>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</si>
  <si>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</si>
  <si>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</si>
  <si>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</si>
  <si>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</si>
  <si>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</si>
  <si>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</si>
  <si>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</si>
  <si>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</si>
  <si>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</si>
  <si>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</si>
  <si>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</si>
  <si>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</si>
  <si>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</si>
  <si>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</si>
  <si>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</si>
  <si>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</si>
  <si>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</si>
  <si>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</si>
  <si>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</si>
  <si>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</si>
  <si>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</si>
  <si>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</si>
  <si>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</si>
  <si>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</si>
  <si>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</si>
  <si>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</si>
  <si>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</si>
  <si>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</si>
  <si>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</si>
  <si>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</si>
  <si>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</si>
  <si>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</si>
  <si>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</si>
  <si>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</si>
  <si>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</si>
  <si>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</si>
  <si>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</si>
  <si>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</si>
  <si>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</si>
  <si>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</si>
  <si>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</si>
  <si>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</si>
  <si>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</si>
  <si>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</si>
  <si>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</si>
  <si>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</si>
  <si>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</si>
  <si>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</si>
  <si>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</si>
  <si>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</si>
  <si>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</si>
  <si>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</si>
  <si>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</si>
  <si>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</si>
  <si>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</si>
  <si>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</si>
  <si>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</si>
  <si>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</si>
  <si>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</si>
  <si>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</si>
  <si>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</si>
  <si>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</si>
  <si>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</si>
  <si>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</si>
  <si>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</si>
  <si>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</si>
  <si>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</si>
  <si>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</si>
  <si>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</si>
  <si>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</si>
  <si>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</si>
  <si>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</si>
  <si>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</si>
  <si>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</si>
  <si>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</si>
  <si>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</si>
  <si>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</si>
  <si>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</si>
  <si>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</si>
  <si>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</si>
  <si>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</si>
  <si>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</si>
  <si>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</si>
  <si>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</si>
  <si>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</si>
  <si>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</si>
  <si>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</si>
  <si>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</si>
  <si>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</si>
  <si>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</si>
  <si>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</si>
  <si>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</si>
  <si>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</si>
  <si>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</si>
  <si>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</si>
  <si>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</si>
  <si>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</si>
  <si>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</si>
  <si>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</si>
  <si>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</si>
  <si>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</si>
  <si>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</si>
  <si>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</si>
  <si>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</si>
  <si>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</si>
  <si>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</si>
  <si>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</si>
  <si>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</si>
  <si>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</si>
  <si>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</si>
  <si>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</si>
  <si>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</si>
  <si>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</si>
  <si>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</si>
  <si>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</si>
  <si>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</si>
  <si>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</si>
  <si>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</si>
  <si>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</si>
  <si>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</si>
  <si>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</si>
  <si>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</si>
  <si>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</si>
  <si>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</si>
  <si>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</si>
  <si>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</si>
  <si>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</si>
  <si>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</si>
  <si>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</si>
  <si>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</si>
  <si>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</si>
  <si>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</si>
  <si>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</si>
  <si>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</si>
  <si>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</si>
  <si>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</si>
  <si>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</si>
  <si>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</si>
  <si>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</si>
  <si>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</si>
  <si>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</si>
  <si>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</si>
  <si>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</si>
  <si>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</si>
  <si>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</si>
  <si>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</si>
  <si>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</si>
  <si>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</si>
  <si>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</si>
  <si>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</si>
  <si>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</si>
  <si>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</si>
  <si>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</si>
  <si>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</si>
  <si>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</si>
  <si>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</si>
  <si>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</si>
  <si>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</si>
  <si>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</si>
  <si>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</si>
  <si>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</si>
  <si>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</si>
  <si>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</si>
  <si>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</si>
  <si>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</si>
  <si>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</si>
  <si>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</si>
  <si>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</si>
  <si>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</si>
  <si>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</si>
  <si>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</si>
  <si>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</si>
  <si>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</si>
  <si>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</si>
  <si>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</si>
  <si>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</si>
  <si>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</si>
  <si>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</si>
  <si>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</si>
  <si>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</si>
  <si>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</si>
  <si>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</si>
  <si>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</si>
  <si>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</si>
  <si>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</si>
  <si>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</si>
  <si>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</si>
  <si>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</si>
  <si>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</si>
  <si>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</si>
  <si>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</si>
  <si>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</si>
  <si>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</si>
  <si>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</si>
  <si>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</si>
  <si>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</si>
  <si>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</si>
  <si>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</si>
  <si>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</si>
  <si>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</si>
  <si>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</si>
  <si>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</si>
  <si>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</si>
  <si>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</si>
  <si>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</si>
  <si>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</si>
  <si>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</si>
  <si>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</si>
  <si>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</si>
  <si>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</si>
  <si>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</si>
  <si>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</si>
  <si>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</si>
  <si>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</si>
  <si>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</si>
  <si>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</si>
  <si>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</si>
  <si>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</si>
  <si>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</si>
  <si>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</si>
  <si>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</si>
  <si>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</si>
  <si>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</si>
  <si>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</si>
  <si>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</si>
  <si>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</si>
  <si>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</si>
  <si>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</si>
  <si>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</si>
  <si>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</si>
  <si>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</si>
  <si>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</si>
  <si>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</si>
  <si>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</si>
  <si>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</si>
  <si>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</si>
  <si>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</si>
  <si>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</si>
  <si>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</si>
  <si>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</si>
  <si>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</si>
  <si>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</si>
  <si>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</si>
  <si>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</si>
  <si>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</si>
  <si>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</si>
  <si>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</si>
  <si>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</si>
  <si>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</si>
  <si>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</si>
  <si>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</si>
  <si>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</si>
  <si>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</si>
  <si>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</si>
  <si>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</si>
  <si>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</si>
  <si>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</si>
  <si>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</si>
  <si>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</si>
  <si>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</si>
  <si>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</si>
  <si>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</si>
  <si>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</si>
  <si>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</si>
  <si>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</si>
  <si>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</si>
  <si>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</si>
  <si>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</si>
  <si>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</si>
  <si>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</si>
  <si>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</si>
  <si>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</si>
  <si>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</si>
  <si>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</si>
  <si>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</si>
  <si>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</si>
  <si>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</si>
  <si>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</si>
  <si>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</si>
  <si>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</si>
  <si>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</si>
  <si>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</si>
  <si>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</si>
  <si>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</si>
  <si>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</si>
  <si>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</si>
  <si>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</si>
  <si>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</si>
  <si>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</si>
  <si>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</si>
  <si>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</si>
  <si>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</si>
  <si>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</si>
  <si>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</si>
  <si>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</si>
  <si>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</si>
  <si>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</si>
  <si>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</si>
  <si>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</si>
  <si>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</si>
  <si>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</si>
  <si>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</si>
  <si>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</si>
  <si>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</si>
  <si>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</si>
  <si>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</si>
  <si>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</si>
  <si>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</si>
  <si>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</si>
  <si>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</si>
  <si>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</si>
  <si>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</si>
  <si>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</si>
  <si>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</si>
  <si>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</si>
  <si>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</si>
  <si>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</si>
  <si>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</si>
  <si>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</si>
  <si>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</si>
  <si>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</si>
  <si>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</si>
  <si>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</si>
  <si>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</si>
  <si>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</si>
  <si>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</si>
  <si>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</si>
  <si>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</si>
  <si>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</si>
  <si>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</si>
  <si>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</si>
  <si>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</si>
  <si>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</si>
  <si>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</si>
  <si>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</si>
  <si>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</si>
  <si>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</si>
  <si>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</si>
  <si>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</si>
  <si>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</si>
  <si>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</si>
  <si>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</si>
  <si>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</si>
  <si>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</si>
  <si>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</si>
  <si>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</si>
  <si>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</si>
  <si>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</si>
  <si>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</si>
  <si>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</si>
  <si>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</si>
  <si>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</si>
  <si>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</si>
  <si>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</si>
  <si>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</si>
  <si>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</si>
  <si>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</si>
  <si>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</si>
  <si>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</si>
  <si>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</si>
  <si>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</si>
  <si>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</si>
  <si>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</si>
  <si>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</si>
  <si>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</si>
  <si>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</si>
  <si>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</si>
  <si>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</si>
  <si>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</si>
  <si>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</si>
  <si>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</si>
  <si>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</si>
  <si>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</si>
  <si>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</si>
  <si>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</si>
  <si>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</si>
  <si>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</si>
  <si>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</si>
  <si>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</si>
  <si>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</si>
  <si>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</si>
  <si>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</si>
  <si>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</si>
  <si>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</si>
  <si>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</si>
  <si>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</si>
  <si>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</si>
  <si>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</si>
  <si>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</si>
  <si>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</si>
  <si>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</si>
  <si>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</si>
  <si>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</si>
  <si>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</si>
  <si>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</si>
  <si>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</si>
  <si>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</si>
  <si>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</si>
  <si>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</si>
  <si>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</si>
  <si>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</si>
  <si>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</si>
  <si>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</si>
  <si>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</si>
  <si>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</si>
  <si>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</si>
  <si>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</si>
  <si>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</si>
  <si>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</si>
  <si>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</si>
  <si>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</si>
  <si>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</si>
  <si>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</si>
  <si>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</si>
  <si>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</si>
  <si>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</si>
  <si>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</si>
  <si>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</si>
  <si>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</si>
  <si>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</si>
  <si>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</si>
  <si>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</si>
  <si>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</si>
  <si>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</si>
  <si>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</si>
  <si>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</si>
  <si>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</si>
  <si>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</si>
  <si>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</si>
  <si>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</si>
  <si>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</si>
  <si>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</si>
  <si>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</si>
  <si>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</si>
  <si>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</si>
  <si>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</si>
  <si>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</si>
  <si>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</si>
  <si>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</si>
  <si>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</si>
  <si>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</si>
  <si>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</si>
  <si>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</si>
  <si>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</si>
  <si>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</si>
  <si>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</si>
  <si>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</si>
  <si>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</si>
  <si>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</si>
  <si>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</si>
  <si>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</si>
  <si>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</si>
  <si>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</si>
  <si>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</si>
  <si>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</si>
  <si>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</si>
  <si>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</si>
  <si>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</si>
  <si>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</si>
  <si>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</si>
  <si>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</si>
  <si>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</si>
  <si>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</si>
  <si>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</si>
  <si>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</si>
  <si>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</si>
  <si>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</si>
  <si>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</si>
  <si>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</si>
  <si>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</si>
  <si>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</si>
  <si>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</si>
  <si>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</si>
  <si>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</si>
  <si>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</si>
  <si>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</si>
  <si>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</si>
  <si>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</si>
  <si>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</si>
  <si>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</si>
  <si>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</si>
  <si>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</si>
  <si>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</si>
  <si>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</si>
  <si>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</si>
  <si>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</si>
  <si>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</si>
  <si>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</si>
  <si>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</si>
  <si>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</si>
  <si>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</si>
  <si>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</si>
  <si>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</si>
  <si>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</si>
  <si>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</si>
  <si>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</si>
  <si>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</si>
  <si>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</si>
  <si>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</si>
  <si>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</si>
  <si>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</si>
  <si>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</si>
  <si>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</si>
  <si>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</si>
  <si>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</si>
  <si>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</si>
  <si>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</si>
  <si>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</si>
  <si>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</si>
  <si>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</si>
  <si>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</si>
  <si>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</si>
  <si>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</si>
  <si>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</si>
  <si>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</si>
  <si>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</si>
  <si>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</si>
  <si>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</si>
  <si>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</si>
  <si>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</si>
  <si>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</si>
  <si>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</si>
  <si>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</si>
  <si>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</si>
  <si>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</si>
  <si>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</si>
  <si>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</si>
  <si>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</si>
  <si>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</si>
  <si>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</si>
  <si>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</si>
  <si>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</si>
  <si>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</si>
  <si>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</si>
  <si>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</si>
  <si>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</si>
  <si>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</si>
  <si>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</si>
  <si>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</si>
  <si>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</si>
  <si>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</si>
  <si>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</si>
  <si>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</si>
  <si>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</si>
  <si>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</si>
  <si>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</si>
  <si>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</si>
  <si>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</si>
  <si>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</si>
  <si>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</si>
  <si>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</si>
  <si>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</si>
  <si>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</si>
  <si>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</si>
  <si>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</si>
  <si>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</si>
  <si>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</si>
  <si>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</si>
  <si>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</si>
  <si>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</si>
  <si>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</si>
  <si>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</si>
  <si>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</si>
  <si>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</si>
  <si>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</si>
  <si>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</si>
  <si>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</si>
  <si>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</si>
  <si>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</si>
  <si>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</si>
  <si>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</si>
  <si>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</si>
  <si>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</si>
  <si>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</si>
  <si>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</si>
  <si>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</si>
  <si>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</si>
  <si>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</si>
  <si>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</si>
  <si>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</si>
  <si>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</si>
  <si>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</si>
  <si>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</si>
  <si>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</si>
  <si>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</si>
  <si>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</si>
  <si>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</si>
  <si>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</si>
  <si>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</si>
  <si>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</si>
  <si>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</si>
  <si>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</si>
  <si>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</si>
  <si>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</si>
  <si>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</si>
  <si>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</si>
  <si>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</si>
  <si>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</si>
  <si>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</si>
  <si>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</si>
  <si>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</si>
  <si>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</si>
  <si>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</si>
  <si>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</si>
  <si>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</si>
  <si>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</si>
  <si>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</si>
  <si>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</si>
  <si>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</si>
  <si>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</si>
  <si>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</si>
  <si>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</si>
  <si>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</si>
  <si>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</si>
  <si>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</si>
  <si>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</si>
  <si>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</si>
  <si>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</si>
  <si>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</si>
  <si>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</si>
  <si>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</si>
  <si>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</si>
  <si>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</si>
  <si>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</si>
  <si>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</si>
  <si>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</si>
  <si>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</si>
  <si>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</si>
  <si>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</si>
  <si>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</si>
  <si>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</si>
  <si>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</si>
  <si>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</si>
  <si>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</si>
  <si>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</si>
  <si>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</si>
  <si>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</si>
  <si>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</si>
  <si>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</si>
  <si>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</si>
  <si>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</si>
  <si>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</si>
  <si>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</si>
  <si>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</si>
  <si>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</si>
  <si>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</si>
  <si>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</si>
  <si>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</si>
  <si>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</si>
  <si>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</si>
  <si>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</si>
  <si>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</si>
  <si>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</si>
  <si>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</si>
  <si>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</si>
  <si>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</si>
  <si>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</si>
  <si>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</si>
  <si>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</si>
  <si>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</si>
  <si>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</si>
  <si>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</si>
  <si>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</si>
  <si>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</si>
  <si>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</si>
  <si>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</si>
  <si>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</si>
  <si>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</si>
  <si>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</si>
  <si>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</si>
  <si>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</si>
  <si>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</si>
  <si>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</si>
  <si>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</si>
  <si>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</si>
  <si>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</si>
  <si>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</si>
  <si>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</si>
  <si>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</si>
  <si>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</si>
  <si>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</si>
  <si>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</si>
  <si>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</si>
  <si>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</si>
  <si>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</si>
  <si>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</si>
  <si>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</si>
  <si>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</si>
  <si>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</si>
  <si>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</si>
  <si>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</si>
  <si>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</si>
  <si>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</si>
  <si>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</si>
  <si>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</si>
  <si>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</si>
  <si>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</si>
  <si>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</si>
  <si>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</si>
  <si>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</si>
  <si>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</si>
  <si>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</si>
  <si>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</si>
  <si>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</si>
  <si>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</si>
  <si>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</si>
  <si>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</si>
  <si>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</si>
  <si>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</si>
  <si>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</si>
  <si>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</si>
  <si>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</si>
  <si>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</si>
  <si>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</si>
  <si>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</si>
  <si>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</si>
  <si>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</si>
  <si>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</si>
  <si>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</si>
  <si>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</si>
  <si>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</si>
  <si>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</si>
  <si>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</si>
  <si>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</si>
  <si>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</si>
  <si>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</si>
  <si>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</si>
  <si>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</si>
  <si>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</si>
  <si>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</si>
  <si>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</si>
  <si>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</si>
  <si>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</si>
  <si>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</si>
  <si>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</si>
  <si>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</si>
  <si>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</si>
  <si>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</si>
  <si>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</si>
  <si>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</si>
  <si>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</si>
  <si>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</si>
  <si>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</si>
  <si>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</si>
  <si>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</si>
  <si>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</si>
  <si>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</si>
  <si>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</si>
  <si>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</si>
  <si>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</si>
  <si>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</si>
  <si>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</si>
  <si>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</si>
  <si>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</si>
  <si>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</si>
  <si>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</si>
  <si>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</si>
  <si>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</si>
  <si>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</si>
  <si>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</si>
  <si>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</si>
  <si>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</si>
  <si>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</si>
  <si>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</si>
  <si>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</si>
  <si>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</si>
  <si>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</si>
  <si>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</si>
  <si>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</si>
  <si>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</si>
  <si>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</si>
  <si>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</si>
  <si>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</si>
  <si>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</si>
  <si>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</si>
  <si>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</si>
  <si>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</si>
  <si>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</si>
  <si>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</si>
  <si>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</si>
  <si>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</si>
  <si>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</si>
  <si>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</si>
  <si>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</si>
  <si>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</si>
  <si>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</si>
  <si>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</si>
  <si>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</si>
  <si>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</si>
  <si>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</si>
  <si>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</si>
  <si>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</si>
  <si>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</si>
  <si>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</si>
  <si>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</si>
  <si>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</si>
  <si>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</si>
  <si>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</si>
  <si>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</si>
  <si>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</si>
  <si>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</si>
  <si>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</si>
  <si>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</si>
  <si>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</si>
  <si>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</si>
  <si>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</si>
  <si>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</si>
  <si>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</si>
  <si>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</si>
  <si>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</si>
  <si>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</si>
  <si>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</si>
  <si>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</si>
  <si>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</si>
  <si>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</si>
  <si>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</si>
  <si>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</si>
  <si>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</si>
  <si>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</si>
  <si>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</si>
  <si>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</si>
  <si>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</si>
  <si>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</si>
  <si>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</si>
  <si>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</si>
  <si>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</si>
  <si>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</si>
  <si>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</si>
  <si>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</si>
  <si>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</si>
  <si>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</si>
  <si>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</si>
  <si>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</si>
  <si>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</si>
  <si>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</si>
  <si>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</si>
  <si>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</si>
  <si>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</si>
  <si>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</si>
  <si>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</si>
  <si>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</si>
  <si>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</si>
  <si>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</si>
  <si>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</si>
  <si>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</si>
  <si>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</si>
  <si>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</si>
  <si>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</si>
  <si>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</si>
  <si>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</si>
  <si>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</si>
  <si>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</si>
  <si>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</si>
  <si>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</si>
  <si>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</si>
  <si>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</si>
  <si>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</si>
  <si>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</si>
  <si>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</si>
  <si>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</si>
  <si>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</si>
  <si>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</si>
  <si>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</si>
  <si>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</si>
  <si>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</si>
  <si>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</si>
  <si>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</si>
  <si>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</si>
  <si>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</si>
  <si>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</si>
  <si>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</si>
  <si>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</si>
  <si>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</si>
  <si>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</si>
  <si>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</si>
  <si>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</si>
  <si>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</si>
  <si>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</si>
  <si>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</si>
  <si>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</si>
  <si>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</si>
  <si>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</si>
  <si>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</si>
  <si>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</si>
  <si>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</si>
  <si>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</si>
  <si>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</si>
  <si>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</si>
  <si>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</si>
  <si>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</si>
  <si>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</si>
  <si>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</si>
  <si>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</si>
  <si>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</si>
  <si>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</si>
  <si>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</si>
  <si>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</si>
  <si>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</si>
  <si>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</si>
  <si>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</si>
  <si>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</si>
  <si>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</si>
  <si>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</si>
  <si>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</si>
  <si>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</si>
  <si>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</si>
  <si>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</si>
  <si>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</si>
  <si>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</si>
  <si>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</si>
  <si>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</si>
  <si>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</si>
  <si>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</si>
  <si>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</si>
  <si>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</si>
  <si>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</si>
  <si>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</si>
  <si>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</si>
  <si>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</si>
  <si>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</si>
  <si>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</si>
  <si>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</si>
  <si>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</si>
  <si>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</si>
  <si>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</si>
  <si>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</si>
  <si>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</si>
  <si>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</si>
  <si>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</si>
  <si>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</si>
  <si>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</si>
  <si>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</si>
  <si>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</si>
  <si>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</si>
  <si>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</si>
  <si>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</si>
  <si>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</si>
  <si>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</si>
  <si>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</si>
  <si>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</si>
  <si>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</si>
  <si>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</si>
  <si>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</si>
  <si>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</si>
  <si>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</si>
  <si>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</si>
  <si>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</si>
  <si>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</si>
  <si>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</si>
  <si>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</si>
  <si>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</si>
  <si>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</si>
  <si>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</si>
  <si>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</si>
  <si>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</si>
  <si>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</si>
  <si>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</si>
  <si>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</si>
  <si>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</si>
  <si>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</si>
  <si>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</si>
  <si>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</si>
  <si>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</si>
  <si>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</si>
  <si>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</si>
  <si>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</si>
  <si>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</si>
  <si>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</si>
  <si>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</si>
  <si>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</si>
  <si>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</si>
  <si>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</si>
  <si>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</si>
  <si>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</si>
  <si>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</si>
  <si>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</si>
  <si>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</si>
  <si>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</si>
  <si>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</si>
  <si>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</si>
  <si>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</si>
  <si>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</si>
  <si>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</si>
  <si>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</si>
  <si>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</si>
  <si>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</si>
  <si>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</si>
  <si>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</si>
  <si>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</si>
  <si>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</si>
  <si>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</si>
  <si>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</si>
  <si>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</si>
  <si>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</si>
  <si>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</si>
  <si>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</si>
  <si>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</si>
  <si>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</si>
  <si>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</si>
  <si>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</si>
  <si>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</si>
  <si>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</si>
  <si>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</si>
  <si>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</si>
  <si>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</si>
  <si>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</si>
  <si>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</si>
  <si>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</si>
  <si>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</si>
  <si>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</si>
  <si>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</si>
  <si>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</si>
  <si>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</si>
  <si>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</si>
  <si>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</si>
  <si>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</si>
  <si>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</si>
  <si>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</si>
  <si>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</si>
  <si>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</si>
  <si>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</si>
  <si>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</si>
  <si>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</si>
  <si>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</si>
  <si>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</si>
  <si>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</si>
  <si>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</si>
  <si>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</si>
  <si>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</si>
  <si>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</si>
  <si>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</si>
  <si>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</si>
  <si>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</si>
  <si>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</si>
  <si>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</si>
  <si>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</si>
  <si>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</si>
  <si>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</si>
  <si>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</si>
  <si>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</si>
  <si>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</si>
  <si>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</si>
  <si>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</si>
  <si>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</si>
  <si>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</si>
  <si>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</si>
  <si>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</si>
  <si>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</si>
  <si>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</si>
  <si>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</si>
  <si>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</si>
  <si>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</si>
  <si>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</si>
  <si>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</si>
  <si>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</si>
  <si>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</si>
  <si>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</si>
  <si>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</si>
  <si>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</si>
  <si>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</si>
  <si>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</si>
  <si>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</si>
  <si>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</si>
  <si>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</si>
  <si>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</si>
  <si>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</si>
  <si>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</si>
  <si>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</si>
  <si>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</si>
  <si>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</si>
  <si>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</si>
  <si>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</si>
  <si>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</si>
  <si>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</si>
  <si>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</si>
  <si>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</si>
  <si>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</si>
  <si>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</si>
  <si>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</si>
  <si>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</si>
  <si>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</si>
  <si>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</si>
  <si>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</si>
  <si>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</si>
  <si>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</si>
  <si>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</si>
  <si>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</si>
  <si>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</si>
  <si>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</si>
  <si>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</si>
  <si>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</si>
  <si>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</si>
  <si>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</si>
  <si>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</si>
  <si>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</si>
  <si>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</si>
  <si>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</si>
  <si>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</si>
  <si>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</si>
  <si>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</si>
  <si>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</si>
  <si>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</si>
  <si>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</si>
  <si>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</si>
  <si>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</si>
  <si>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</si>
  <si>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</si>
  <si>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</si>
  <si>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</si>
  <si>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</si>
  <si>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</si>
  <si>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</si>
  <si>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</si>
  <si>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</si>
  <si>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</si>
  <si>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</si>
  <si>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</si>
  <si>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</si>
  <si>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</si>
  <si>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</si>
  <si>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</si>
  <si>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</si>
  <si>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</si>
  <si>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</si>
  <si>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</si>
  <si>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</si>
  <si>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</si>
  <si>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</si>
  <si>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</si>
  <si>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</si>
  <si>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</si>
  <si>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</si>
  <si>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</si>
  <si>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</si>
  <si>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</si>
  <si>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</si>
  <si>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</si>
  <si>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</si>
  <si>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</si>
  <si>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</si>
  <si>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</si>
  <si>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</si>
  <si>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</si>
  <si>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</si>
  <si>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</si>
  <si>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</si>
  <si>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</si>
  <si>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</si>
  <si>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</si>
  <si>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</si>
  <si>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</si>
  <si>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</si>
  <si>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</si>
  <si>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</si>
  <si>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</si>
  <si>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</si>
  <si>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</si>
  <si>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</si>
  <si>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</si>
  <si>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</si>
  <si>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</si>
  <si>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</si>
  <si>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</si>
  <si>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</si>
  <si>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</si>
  <si>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</si>
  <si>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</si>
  <si>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</si>
  <si>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</si>
  <si>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</si>
  <si>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</si>
  <si>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</si>
  <si>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</si>
  <si>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</si>
  <si>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</si>
  <si>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</si>
  <si>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</si>
  <si>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</si>
  <si>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</si>
  <si>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</si>
  <si>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</si>
  <si>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</si>
  <si>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</si>
  <si>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</si>
  <si>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</si>
  <si>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</si>
  <si>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</si>
  <si>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</si>
  <si>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</si>
  <si>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</si>
  <si>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</si>
  <si>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</si>
  <si>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</si>
  <si>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</si>
  <si>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</si>
  <si>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</si>
  <si>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</si>
  <si>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</si>
  <si>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</si>
  <si>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</si>
  <si>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</si>
  <si>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</si>
  <si>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</si>
  <si>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</si>
  <si>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</si>
  <si>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</si>
  <si>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</si>
  <si>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</si>
  <si>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</si>
  <si>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</si>
  <si>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</si>
  <si>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</si>
  <si>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</si>
  <si>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</si>
  <si>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</si>
  <si>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</si>
  <si>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</si>
  <si>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</si>
  <si>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</si>
  <si>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</si>
  <si>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</si>
  <si>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</si>
  <si>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</si>
  <si>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</si>
  <si>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</si>
  <si>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</si>
  <si>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</si>
  <si>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</si>
  <si>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</si>
  <si>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</si>
  <si>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</si>
  <si>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</si>
  <si>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</si>
  <si>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</si>
  <si>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</si>
  <si>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</si>
  <si>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</si>
  <si>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</si>
  <si>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</si>
  <si>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</si>
  <si>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</si>
  <si>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</si>
  <si>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</si>
  <si>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</si>
  <si>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</si>
  <si>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</si>
  <si>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</si>
  <si>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</si>
  <si>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</si>
  <si>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</si>
  <si>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</si>
  <si>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</si>
  <si>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</si>
  <si>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</si>
  <si>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</si>
  <si>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</si>
  <si>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</si>
  <si>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</si>
  <si>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</si>
  <si>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</si>
  <si>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</si>
  <si>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</si>
  <si>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</si>
  <si>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</si>
  <si>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</si>
  <si>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</si>
  <si>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</si>
  <si>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</si>
  <si>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</si>
  <si>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</si>
  <si>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</si>
  <si>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</si>
  <si>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</si>
  <si>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</si>
  <si>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</si>
  <si>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</si>
  <si>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</si>
  <si>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</si>
  <si>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</si>
  <si>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</si>
  <si>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</si>
  <si>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</si>
  <si>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</si>
  <si>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</si>
  <si>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</si>
  <si>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</si>
  <si>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</si>
  <si>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</si>
  <si>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</si>
  <si>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</si>
  <si>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</si>
  <si>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</si>
  <si>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</si>
  <si>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</si>
  <si>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</si>
  <si>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</si>
  <si>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</si>
  <si>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</si>
  <si>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</si>
  <si>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</si>
  <si>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</si>
  <si>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</si>
  <si>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</si>
  <si>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</si>
  <si>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</si>
  <si>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</si>
  <si>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</si>
  <si>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</si>
  <si>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</si>
  <si>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</si>
  <si>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</si>
  <si>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</si>
  <si>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</si>
  <si>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</si>
  <si>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</si>
  <si>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</si>
  <si>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</si>
  <si>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</si>
  <si>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</si>
  <si>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</si>
  <si>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</si>
  <si>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</si>
  <si>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</si>
  <si>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</si>
  <si>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</si>
  <si>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</si>
  <si>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</si>
  <si>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</si>
  <si>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</si>
  <si>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</si>
  <si>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</si>
  <si>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</si>
  <si>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</si>
  <si>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</si>
  <si>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</si>
  <si>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</si>
  <si>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</si>
  <si>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</si>
  <si>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</si>
  <si>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</si>
  <si>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</si>
  <si>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</si>
  <si>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</si>
  <si>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</si>
  <si>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</si>
  <si>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</si>
  <si>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</si>
  <si>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</si>
  <si>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</si>
  <si>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</si>
  <si>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</si>
  <si>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</si>
  <si>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</si>
  <si>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</si>
  <si>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</si>
  <si>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</si>
  <si>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</si>
  <si>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</si>
  <si>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</si>
  <si>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</si>
  <si>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</si>
  <si>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</si>
  <si>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</si>
  <si>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</si>
  <si>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</si>
  <si>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</si>
  <si>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</si>
  <si>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</si>
  <si>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</si>
  <si>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</si>
  <si>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</si>
  <si>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</si>
  <si>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</si>
  <si>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</si>
  <si>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</si>
  <si>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</si>
  <si>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</si>
  <si>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</si>
  <si>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</si>
  <si>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</si>
  <si>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</si>
  <si>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</si>
  <si>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</si>
  <si>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</si>
  <si>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</si>
  <si>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</si>
  <si>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</si>
  <si>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</si>
  <si>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</si>
  <si>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</si>
  <si>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</si>
  <si>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</si>
  <si>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</si>
  <si>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</si>
  <si>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</si>
  <si>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</si>
  <si>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</si>
  <si>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</si>
  <si>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</si>
  <si>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</si>
  <si>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</si>
  <si>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</si>
  <si>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</si>
  <si>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</si>
  <si>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</si>
  <si>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</si>
  <si>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</si>
  <si>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</si>
  <si>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</si>
  <si>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</si>
  <si>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</si>
  <si>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</si>
  <si>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</si>
  <si>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</si>
  <si>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</si>
  <si>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</si>
  <si>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</si>
  <si>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</si>
  <si>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</si>
  <si>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</si>
  <si>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</si>
  <si>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</si>
  <si>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</si>
  <si>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</si>
  <si>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</si>
  <si>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</si>
  <si>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</si>
  <si>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</si>
  <si>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</si>
  <si>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</si>
  <si>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</si>
  <si>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</si>
  <si>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</si>
  <si>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</si>
  <si>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</si>
  <si>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</si>
  <si>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</si>
  <si>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</si>
  <si>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</si>
  <si>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</si>
  <si>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</si>
  <si>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</si>
  <si>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</si>
  <si>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</si>
  <si>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</si>
  <si>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</si>
  <si>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</si>
  <si>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</si>
  <si>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</si>
  <si>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</si>
  <si>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</si>
  <si>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</si>
  <si>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</si>
  <si>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</si>
  <si>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</si>
  <si>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</si>
  <si>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</si>
  <si>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</si>
  <si>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</si>
  <si>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</si>
  <si>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</si>
  <si>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</si>
  <si>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</si>
  <si>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</si>
  <si>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</si>
  <si>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</si>
  <si>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</si>
  <si>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</si>
  <si>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</si>
  <si>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</si>
  <si>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</si>
  <si>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</si>
  <si>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</si>
  <si>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</si>
  <si>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</si>
  <si>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</si>
  <si>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</si>
  <si>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</si>
  <si>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</si>
  <si>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</si>
  <si>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</si>
  <si>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</si>
  <si>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</si>
  <si>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</si>
  <si>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</si>
  <si>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</si>
  <si>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</si>
  <si>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</si>
  <si>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</si>
  <si>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</si>
  <si>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</si>
  <si>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</si>
  <si>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</si>
  <si>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</si>
  <si>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</si>
  <si>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</si>
  <si>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</si>
  <si>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</si>
  <si>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</si>
  <si>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</si>
  <si>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</si>
  <si>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</si>
  <si>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</si>
  <si>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</si>
  <si>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</si>
  <si>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</si>
  <si>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</si>
  <si>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</si>
  <si>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</si>
  <si>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</si>
  <si>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</si>
  <si>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</si>
  <si>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</si>
  <si>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</si>
  <si>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</si>
  <si>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</si>
  <si>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</si>
  <si>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</si>
  <si>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</si>
  <si>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</si>
  <si>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</si>
  <si>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</si>
  <si>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</si>
  <si>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</si>
  <si>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</si>
  <si>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</si>
  <si>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</si>
  <si>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</si>
  <si>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</si>
  <si>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</si>
  <si>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</si>
  <si>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</si>
  <si>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</si>
  <si>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</si>
  <si>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</si>
  <si>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</si>
  <si>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</si>
  <si>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</si>
  <si>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</si>
  <si>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</si>
  <si>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</si>
  <si>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</si>
  <si>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</si>
  <si>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</si>
  <si>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</si>
  <si>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</si>
  <si>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</si>
  <si>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</si>
  <si>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</si>
  <si>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</si>
  <si>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</si>
  <si>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</si>
  <si>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</si>
  <si>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</si>
  <si>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</si>
  <si>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</si>
  <si>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</si>
  <si>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</si>
  <si>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</si>
  <si>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</si>
  <si>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</si>
  <si>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</si>
  <si>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</si>
  <si>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</si>
  <si>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</si>
  <si>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</si>
  <si>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</si>
  <si>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</si>
  <si>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</si>
  <si>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</si>
  <si>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</si>
  <si>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</si>
  <si>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</si>
  <si>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</si>
  <si>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</si>
  <si>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</si>
  <si>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</si>
  <si>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</si>
  <si>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</si>
  <si>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</si>
  <si>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</si>
  <si>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</si>
  <si>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</si>
  <si>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</si>
  <si>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</si>
  <si>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</si>
  <si>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</si>
  <si>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</si>
  <si>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</si>
  <si>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</si>
  <si>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</si>
  <si>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</si>
  <si>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</si>
  <si>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</si>
  <si>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</si>
  <si>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</si>
  <si>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</si>
  <si>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</si>
  <si>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</si>
  <si>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</si>
  <si>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</si>
  <si>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</si>
  <si>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</si>
  <si>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</si>
  <si>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</si>
  <si>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</si>
  <si>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</si>
  <si>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</si>
  <si>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</si>
  <si>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</si>
  <si>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</si>
  <si>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</si>
  <si>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</si>
  <si>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</si>
  <si>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</si>
  <si>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</si>
  <si>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</si>
  <si>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</si>
  <si>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</si>
  <si>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</si>
  <si>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</si>
  <si>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</si>
  <si>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</si>
  <si>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</si>
  <si>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</si>
  <si>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</si>
  <si>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</si>
  <si>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</si>
  <si>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</si>
  <si>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</si>
  <si>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</si>
  <si>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</si>
  <si>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</si>
  <si>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</si>
  <si>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</si>
  <si>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</si>
  <si>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</si>
  <si>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</si>
  <si>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</si>
  <si>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</si>
  <si>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</si>
  <si>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</si>
  <si>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</si>
  <si>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</si>
  <si>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</si>
  <si>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</si>
  <si>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</si>
  <si>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</si>
  <si>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</si>
  <si>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</si>
  <si>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</si>
  <si>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</si>
  <si>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</si>
  <si>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</si>
  <si>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</si>
  <si>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</si>
  <si>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</si>
  <si>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</si>
  <si>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</si>
  <si>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</si>
  <si>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</si>
  <si>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</si>
  <si>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</si>
  <si>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</si>
  <si>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</si>
  <si>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</si>
  <si>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</si>
  <si>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</si>
  <si>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</si>
  <si>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</si>
  <si>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</si>
  <si>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</si>
  <si>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</si>
  <si>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</si>
  <si>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</si>
  <si>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</si>
  <si>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</si>
  <si>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</si>
  <si>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</si>
  <si>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</si>
  <si>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</si>
  <si>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</si>
  <si>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</si>
  <si>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</si>
  <si>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</si>
  <si>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</si>
  <si>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</si>
  <si>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</si>
  <si>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</si>
  <si>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</si>
  <si>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</si>
  <si>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</si>
  <si>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</si>
  <si>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</si>
  <si>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</si>
  <si>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</si>
  <si>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</si>
  <si>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</si>
  <si>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</si>
  <si>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</si>
  <si>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</si>
  <si>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</si>
  <si>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</si>
  <si>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</si>
  <si>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</si>
  <si>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</si>
  <si>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</si>
  <si>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</si>
  <si>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</si>
  <si>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</si>
  <si>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</si>
  <si>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</si>
  <si>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</si>
  <si>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</si>
  <si>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</si>
  <si>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</si>
  <si>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</si>
  <si>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</si>
  <si>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</si>
  <si>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</si>
  <si>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</si>
  <si>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</si>
  <si>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</si>
  <si>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</si>
  <si>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</si>
  <si>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</si>
  <si>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</si>
  <si>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</si>
  <si>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</si>
  <si>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</si>
  <si>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</si>
  <si>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</si>
  <si>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</si>
  <si>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</si>
  <si>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</si>
  <si>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</si>
  <si>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</si>
  <si>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</si>
  <si>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</si>
  <si>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</si>
  <si>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</si>
  <si>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</si>
  <si>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</si>
  <si>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</si>
  <si>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</si>
  <si>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</si>
  <si>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</si>
  <si>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</si>
  <si>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</si>
  <si>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</si>
  <si>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</si>
  <si>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</si>
  <si>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</si>
  <si>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</si>
  <si>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</si>
  <si>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</si>
  <si>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</si>
  <si>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</si>
  <si>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</si>
  <si>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</si>
  <si>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</si>
  <si>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</si>
  <si>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</si>
  <si>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</si>
  <si>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</si>
  <si>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</si>
  <si>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</si>
  <si>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</si>
  <si>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</si>
  <si>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</si>
  <si>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</si>
  <si>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</si>
  <si>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</si>
  <si>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</si>
  <si>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</si>
  <si>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</si>
  <si>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</si>
  <si>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</si>
  <si>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</si>
  <si>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</si>
  <si>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</si>
  <si>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</si>
  <si>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</si>
  <si>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</si>
  <si>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</si>
  <si>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</si>
  <si>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</si>
  <si>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</si>
  <si>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</si>
  <si>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</si>
  <si>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</si>
  <si>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</si>
  <si>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</si>
  <si>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</si>
  <si>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</si>
  <si>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</si>
  <si>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</si>
  <si>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</si>
  <si>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</si>
  <si>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</si>
  <si>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</si>
  <si>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</si>
  <si>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</si>
  <si>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</si>
  <si>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</si>
  <si>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</si>
  <si>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</si>
  <si>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</si>
  <si>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</si>
  <si>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</si>
  <si>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</si>
  <si>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</si>
  <si>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</si>
  <si>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</si>
  <si>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</si>
  <si>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</si>
  <si>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</si>
  <si>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</si>
  <si>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</si>
  <si>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</si>
  <si>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</si>
  <si>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</si>
  <si>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</si>
  <si>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</si>
  <si>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</si>
  <si>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</si>
  <si>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</si>
  <si>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</si>
  <si>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</si>
  <si>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</si>
  <si>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</si>
  <si>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</si>
  <si>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</si>
  <si>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</si>
  <si>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</si>
  <si>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</si>
  <si>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</si>
  <si>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</si>
  <si>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</si>
  <si>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</si>
  <si>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</si>
  <si>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</si>
  <si>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</si>
  <si>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</si>
  <si>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</si>
  <si>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</si>
  <si>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</si>
  <si>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</si>
  <si>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</si>
  <si>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</si>
  <si>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</si>
  <si>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</si>
  <si>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</si>
  <si>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</si>
  <si>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</si>
  <si>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</si>
  <si>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</si>
  <si>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</si>
  <si>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</si>
  <si>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</si>
  <si>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</si>
  <si>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</si>
  <si>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</si>
  <si>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</si>
  <si>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</si>
  <si>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</si>
  <si>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</si>
  <si>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</si>
  <si>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</si>
  <si>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</si>
  <si>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</si>
  <si>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</si>
  <si>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</si>
  <si>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</si>
  <si>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</si>
  <si>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</si>
  <si>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</si>
  <si>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</si>
  <si>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</si>
  <si>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</si>
  <si>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</si>
  <si>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</si>
  <si>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</si>
  <si>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</si>
  <si>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</si>
  <si>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</si>
  <si>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</si>
  <si>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</si>
  <si>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</si>
  <si>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</si>
  <si>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</si>
  <si>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</si>
  <si>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</si>
  <si>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</si>
  <si>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</si>
  <si>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</si>
  <si>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</si>
  <si>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</si>
  <si>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</si>
  <si>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</si>
  <si>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</si>
  <si>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</si>
  <si>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</si>
  <si>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</si>
  <si>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</si>
  <si>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</si>
  <si>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</si>
  <si>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</si>
  <si>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</si>
  <si>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</si>
  <si>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</si>
  <si>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</si>
  <si>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</si>
  <si>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</si>
  <si>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</si>
  <si>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</si>
  <si>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</si>
  <si>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</si>
  <si>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</si>
  <si>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</si>
  <si>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</si>
  <si>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</si>
  <si>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</si>
  <si>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</si>
  <si>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</si>
  <si>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</si>
  <si>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</si>
  <si>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</si>
  <si>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</si>
  <si>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</si>
  <si>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</si>
  <si>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</si>
  <si>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</si>
  <si>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</si>
  <si>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</si>
  <si>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</si>
  <si>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</si>
  <si>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</si>
  <si>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</si>
  <si>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</si>
  <si>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</si>
  <si>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</si>
  <si>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</si>
  <si>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</si>
  <si>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</si>
  <si>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</si>
  <si>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</si>
  <si>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</si>
  <si>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</si>
  <si>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</si>
  <si>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</si>
  <si>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</si>
  <si>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</si>
  <si>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</si>
  <si>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</si>
  <si>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</si>
  <si>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</si>
  <si>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</si>
  <si>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</si>
  <si>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</si>
  <si>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</si>
  <si>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</si>
  <si>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</si>
  <si>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</si>
  <si>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</si>
  <si>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</si>
  <si>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</si>
  <si>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</si>
  <si>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</si>
  <si>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</si>
  <si>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</si>
  <si>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</si>
  <si>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</si>
  <si>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</si>
  <si>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</si>
  <si>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</si>
  <si>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</si>
  <si>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</si>
  <si>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</si>
  <si>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</si>
  <si>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</si>
  <si>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</si>
  <si>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</si>
  <si>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</si>
  <si>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</si>
  <si>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</si>
  <si>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</si>
  <si>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</si>
  <si>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</si>
  <si>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</si>
  <si>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</si>
  <si>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</si>
  <si>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</si>
  <si>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</si>
  <si>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</si>
  <si>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</si>
  <si>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</si>
  <si>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</si>
  <si>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</si>
  <si>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</si>
  <si>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</si>
  <si>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</si>
  <si>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</si>
  <si>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</si>
  <si>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</si>
  <si>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</si>
  <si>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</si>
  <si>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</si>
  <si>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</si>
  <si>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</si>
  <si>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</si>
  <si>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</si>
  <si>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</si>
  <si>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</si>
  <si>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</si>
  <si>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</si>
  <si>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</si>
  <si>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</si>
  <si>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</si>
  <si>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</si>
  <si>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</si>
  <si>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</si>
  <si>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</si>
  <si>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</si>
  <si>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</si>
  <si>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</si>
  <si>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</si>
  <si>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</si>
  <si>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</si>
  <si>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</si>
  <si>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</si>
  <si>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</si>
  <si>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</si>
  <si>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</si>
  <si>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</si>
  <si>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</si>
  <si>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</si>
  <si>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</si>
  <si>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</si>
  <si>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</si>
  <si>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</si>
  <si>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</si>
  <si>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</si>
  <si>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</si>
  <si>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</si>
  <si>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</si>
  <si>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</si>
  <si>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</si>
  <si>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</si>
  <si>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</si>
  <si>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</si>
  <si>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</si>
  <si>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</si>
  <si>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</si>
  <si>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</si>
  <si>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</si>
  <si>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</si>
  <si>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</si>
  <si>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</si>
  <si>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</si>
  <si>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</si>
  <si>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</si>
  <si>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</si>
  <si>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</si>
  <si>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</si>
  <si>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</si>
  <si>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</si>
  <si>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</si>
  <si>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</si>
  <si>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</si>
  <si>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</si>
  <si>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</si>
  <si>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</si>
  <si>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</si>
  <si>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</si>
  <si>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</si>
  <si>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</si>
  <si>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</si>
  <si>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</si>
  <si>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</si>
  <si>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</si>
  <si>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</si>
  <si>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</si>
  <si>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</si>
  <si>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</si>
  <si>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</si>
  <si>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</si>
  <si>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</si>
  <si>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</si>
  <si>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</si>
  <si>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</si>
  <si>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</si>
  <si>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</si>
  <si>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</si>
  <si>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</si>
  <si>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</si>
  <si>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</si>
  <si>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</si>
  <si>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</si>
  <si>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</si>
  <si>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</si>
  <si>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</si>
  <si>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</si>
  <si>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</si>
  <si>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</si>
  <si>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</si>
  <si>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</si>
  <si>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</si>
  <si>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</si>
  <si>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</si>
  <si>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</si>
  <si>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</si>
  <si>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</si>
  <si>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</si>
  <si>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</si>
  <si>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</si>
  <si>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</si>
  <si>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</si>
  <si>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</si>
  <si>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</si>
  <si>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</si>
  <si>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</si>
  <si>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</si>
  <si>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</si>
  <si>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</si>
  <si>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</si>
  <si>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</si>
  <si>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</si>
  <si>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</si>
  <si>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</si>
  <si>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</si>
  <si>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</si>
  <si>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</si>
  <si>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</si>
  <si>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</si>
  <si>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</si>
  <si>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</si>
  <si>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</si>
  <si>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</si>
  <si>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</si>
  <si>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</si>
  <si>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</si>
  <si>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</si>
  <si>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</si>
  <si>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</si>
  <si>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</si>
  <si>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</si>
  <si>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</si>
  <si>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</si>
  <si>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</si>
  <si>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</si>
  <si>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</si>
  <si>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</si>
  <si>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</si>
  <si>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</si>
  <si>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</si>
  <si>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</si>
  <si>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</si>
  <si>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</si>
  <si>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</si>
  <si>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</si>
  <si>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</si>
  <si>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</si>
  <si>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</si>
  <si>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</si>
  <si>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</si>
  <si>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</si>
  <si>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</si>
  <si>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</si>
  <si>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</si>
  <si>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</si>
  <si>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</si>
  <si>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</si>
  <si>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</si>
  <si>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</si>
  <si>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</si>
  <si>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</si>
  <si>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</si>
  <si>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</si>
  <si>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</si>
  <si>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</si>
  <si>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</si>
  <si>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</si>
  <si>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</si>
  <si>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</si>
  <si>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</si>
  <si>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</si>
  <si>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</si>
  <si>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</si>
  <si>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</si>
  <si>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</si>
  <si>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</si>
  <si>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</si>
  <si>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</si>
  <si>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</si>
  <si>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</si>
  <si>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</si>
  <si>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</si>
  <si>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</si>
  <si>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</si>
  <si>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</si>
  <si>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</si>
  <si>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</si>
  <si>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</si>
  <si>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</si>
  <si>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</si>
  <si>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</si>
  <si>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</si>
  <si>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</si>
  <si>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</si>
  <si>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</si>
  <si>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</si>
  <si>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</si>
  <si>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</si>
  <si>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</si>
  <si>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</si>
  <si>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</si>
  <si>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</si>
  <si>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</si>
  <si>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</si>
  <si>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</si>
  <si>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</si>
  <si>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</si>
  <si>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</si>
  <si>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</si>
  <si>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</si>
  <si>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</si>
  <si>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</si>
  <si>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</si>
  <si>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</si>
  <si>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</si>
  <si>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</si>
  <si>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</si>
  <si>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</si>
  <si>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</si>
  <si>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</si>
  <si>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</si>
  <si>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</si>
  <si>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</si>
  <si>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</si>
  <si>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</si>
  <si>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</si>
  <si>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</si>
  <si>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</si>
  <si>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</si>
  <si>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</si>
  <si>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</si>
  <si>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</si>
  <si>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</si>
  <si>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</si>
  <si>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</si>
  <si>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</si>
  <si>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</si>
  <si>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</si>
  <si>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</si>
  <si>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</si>
  <si>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</si>
  <si>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</si>
  <si>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</si>
  <si>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</si>
  <si>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</si>
  <si>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</si>
  <si>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</si>
  <si>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</si>
  <si>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</si>
  <si>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</si>
  <si>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</si>
  <si>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</si>
  <si>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</si>
  <si>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</si>
  <si>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</si>
  <si>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</si>
  <si>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</si>
  <si>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</si>
  <si>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</si>
  <si>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</si>
  <si>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</si>
  <si>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</si>
  <si>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</si>
  <si>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</si>
  <si>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</si>
  <si>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</si>
  <si>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</si>
  <si>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</si>
  <si>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</si>
  <si>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</si>
  <si>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</si>
  <si>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</si>
  <si>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</si>
  <si>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</si>
  <si>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</si>
  <si>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</si>
  <si>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</si>
  <si>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</si>
  <si>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</si>
  <si>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</si>
  <si>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</si>
  <si>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</si>
  <si>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</si>
  <si>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</si>
  <si>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</si>
  <si>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</si>
  <si>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</si>
  <si>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</si>
  <si>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</si>
  <si>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</si>
  <si>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</si>
  <si>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</si>
  <si>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</si>
  <si>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</si>
  <si>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</si>
  <si>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</si>
  <si>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</si>
  <si>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</si>
  <si>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</si>
  <si>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</si>
  <si>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</si>
  <si>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</si>
  <si>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</si>
  <si>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</si>
  <si>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</si>
  <si>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</si>
  <si>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</si>
  <si>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</si>
  <si>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</si>
  <si>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</si>
  <si>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</si>
  <si>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</si>
  <si>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</si>
  <si>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</si>
  <si>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</si>
  <si>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</si>
  <si>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</si>
  <si>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</si>
  <si>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</si>
  <si>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</si>
  <si>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</si>
  <si>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</si>
  <si>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</si>
  <si>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</si>
  <si>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</si>
  <si>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</si>
  <si>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</si>
  <si>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</si>
  <si>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</si>
  <si>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</si>
  <si>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</si>
  <si>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</si>
  <si>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</si>
  <si>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</si>
  <si>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</si>
  <si>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</si>
  <si>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</si>
  <si>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</si>
  <si>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</si>
  <si>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</si>
  <si>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</si>
  <si>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</si>
  <si>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</si>
  <si>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</si>
  <si>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</si>
  <si>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</si>
  <si>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</si>
  <si>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</si>
  <si>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</si>
  <si>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</si>
  <si>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</si>
  <si>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</si>
  <si>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</si>
  <si>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</si>
  <si>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</si>
  <si>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</si>
  <si>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</si>
  <si>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</si>
  <si>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</si>
  <si>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</si>
  <si>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</si>
  <si>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</si>
  <si>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</si>
  <si>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</si>
  <si>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</si>
  <si>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</si>
  <si>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</si>
  <si>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</si>
  <si>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</si>
  <si>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</si>
  <si>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</si>
  <si>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</si>
  <si>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</si>
  <si>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</si>
  <si>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</si>
  <si>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</si>
  <si>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</si>
  <si>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</si>
  <si>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</si>
  <si>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</si>
  <si>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</si>
  <si>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</si>
  <si>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</si>
  <si>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</si>
  <si>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</si>
  <si>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</si>
  <si>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</si>
  <si>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</si>
  <si>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</si>
  <si>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</si>
  <si>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</si>
  <si>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</si>
  <si>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</si>
  <si>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</si>
  <si>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</si>
  <si>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</si>
  <si>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</si>
  <si>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</si>
  <si>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</si>
  <si>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</si>
  <si>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</si>
  <si>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</si>
  <si>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</si>
  <si>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</si>
  <si>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</si>
  <si>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</si>
  <si>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</si>
  <si>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</si>
  <si>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</si>
  <si>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</si>
  <si>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</si>
  <si>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</si>
  <si>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</si>
  <si>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</si>
  <si>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</si>
  <si>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</si>
  <si>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</si>
  <si>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</si>
  <si>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</si>
  <si>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</si>
  <si>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</si>
  <si>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</si>
  <si>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</si>
  <si>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</si>
  <si>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</si>
  <si>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</si>
  <si>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</si>
  <si>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</si>
  <si>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</si>
  <si>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</si>
  <si>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</si>
  <si>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</si>
  <si>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</si>
  <si>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</si>
  <si>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</si>
  <si>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</si>
  <si>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</si>
  <si>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</si>
  <si>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</si>
  <si>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</si>
  <si>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</si>
  <si>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</si>
  <si>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</si>
  <si>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</si>
  <si>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</si>
  <si>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</si>
  <si>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</si>
  <si>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</si>
  <si>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</si>
  <si>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</si>
  <si>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</si>
  <si>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</si>
  <si>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</si>
  <si>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</si>
  <si>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</si>
  <si>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</si>
  <si>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</si>
  <si>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</si>
  <si>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</si>
  <si>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</si>
  <si>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</si>
  <si>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</si>
  <si>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</si>
  <si>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</si>
  <si>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</si>
  <si>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</si>
  <si>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</si>
  <si>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</si>
  <si>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</si>
  <si>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</si>
  <si>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</si>
  <si>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</si>
  <si>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</si>
  <si>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</si>
  <si>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</si>
  <si>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</si>
  <si>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</si>
  <si>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</si>
  <si>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</si>
  <si>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</si>
  <si>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</si>
  <si>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</si>
  <si>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</si>
  <si>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</si>
  <si>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</si>
  <si>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</si>
  <si>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</si>
  <si>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</si>
  <si>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</si>
  <si>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</si>
  <si>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</si>
  <si>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</si>
  <si>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</si>
  <si>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</si>
  <si>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</si>
  <si>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</si>
  <si>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</si>
  <si>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</si>
  <si>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</si>
  <si>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</si>
  <si>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</si>
  <si>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</si>
  <si>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</si>
  <si>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</si>
  <si>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</si>
  <si>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</si>
  <si>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</si>
  <si>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</si>
  <si>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</si>
  <si>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</si>
  <si>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</si>
  <si>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</si>
  <si>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</si>
  <si>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</si>
  <si>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</si>
  <si>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</si>
  <si>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</si>
  <si>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</si>
  <si>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</si>
  <si>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</si>
  <si>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</si>
  <si>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</si>
  <si>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</si>
  <si>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</si>
  <si>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</si>
  <si>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</si>
  <si>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</si>
  <si>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</si>
  <si>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</si>
  <si>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</si>
  <si>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</si>
  <si>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</si>
  <si>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</si>
  <si>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</si>
  <si>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</si>
  <si>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</si>
  <si>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</si>
  <si>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</si>
  <si>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</si>
  <si>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</si>
  <si>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</si>
  <si>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</si>
  <si>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</si>
  <si>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</si>
  <si>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</si>
  <si>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</si>
  <si>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</si>
  <si>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</si>
  <si>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</si>
  <si>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</si>
  <si>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</si>
  <si>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</si>
  <si>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</si>
  <si>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</si>
  <si>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</si>
  <si>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</si>
  <si>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</si>
  <si>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</si>
  <si>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</si>
  <si>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</si>
  <si>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</si>
  <si>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</si>
  <si>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</si>
  <si>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</si>
  <si>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</si>
  <si>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</si>
  <si>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</si>
  <si>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</si>
  <si>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</si>
  <si>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</si>
  <si>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</si>
  <si>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</si>
  <si>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</si>
  <si>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</si>
  <si>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</si>
  <si>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</si>
  <si>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</si>
  <si>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</si>
  <si>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</si>
  <si>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</si>
  <si>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</si>
  <si>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</si>
  <si>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</si>
  <si>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</si>
  <si>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</si>
  <si>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</si>
  <si>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</si>
  <si>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</si>
  <si>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</si>
  <si>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</si>
  <si>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</si>
  <si>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</si>
  <si>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</si>
  <si>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</si>
  <si>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</si>
  <si>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</si>
  <si>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</si>
  <si>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</si>
  <si>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</si>
  <si>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</si>
  <si>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</si>
  <si>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</si>
  <si>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</si>
  <si>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</si>
  <si>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</si>
  <si>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</si>
  <si>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</si>
  <si>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</si>
  <si>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</si>
  <si>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</si>
  <si>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</si>
  <si>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</si>
  <si>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</si>
  <si>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</si>
  <si>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</si>
  <si>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</si>
  <si>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</si>
  <si>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</si>
  <si>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</si>
  <si>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</si>
  <si>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</si>
  <si>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</si>
  <si>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</si>
  <si>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</si>
  <si>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</si>
  <si>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</si>
  <si>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</si>
  <si>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</si>
  <si>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</si>
  <si>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</si>
  <si>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</si>
  <si>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</si>
  <si>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</si>
  <si>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</si>
  <si>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</si>
  <si>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</si>
  <si>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</si>
  <si>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</si>
  <si>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</si>
  <si>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</si>
  <si>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</si>
  <si>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</si>
  <si>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</si>
  <si>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</si>
  <si>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</si>
  <si>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</si>
  <si>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</si>
  <si>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</si>
  <si>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</si>
  <si>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</si>
  <si>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</si>
  <si>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</si>
  <si>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</si>
  <si>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</si>
  <si>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</si>
  <si>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</si>
  <si>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</si>
  <si>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</si>
  <si>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</si>
  <si>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</si>
  <si>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</si>
  <si>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</si>
  <si>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</si>
  <si>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</si>
  <si>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</si>
  <si>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</si>
  <si>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</si>
  <si>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</si>
  <si>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</si>
  <si>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</si>
  <si>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</si>
  <si>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</si>
  <si>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</si>
  <si>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</si>
  <si>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</si>
  <si>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</si>
  <si>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</si>
  <si>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</si>
  <si>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</si>
  <si>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</si>
  <si>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</si>
  <si>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</si>
  <si>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</si>
  <si>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</si>
  <si>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</si>
  <si>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</si>
  <si>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</si>
  <si>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</si>
  <si>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</si>
  <si>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</si>
  <si>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</si>
  <si>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</si>
  <si>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</si>
  <si>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</si>
  <si>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</si>
  <si>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</si>
  <si>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</si>
  <si>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</si>
  <si>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</si>
  <si>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</si>
  <si>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</si>
  <si>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</si>
  <si>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</si>
  <si>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</si>
  <si>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</si>
  <si>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</si>
  <si>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</si>
  <si>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</si>
  <si>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</si>
  <si>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</si>
  <si>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</si>
  <si>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</si>
  <si>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</si>
  <si>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</si>
  <si>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</si>
  <si>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</si>
  <si>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</si>
  <si>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</si>
  <si>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</si>
  <si>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</si>
  <si>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</si>
  <si>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</si>
  <si>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</si>
  <si>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</si>
  <si>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</si>
  <si>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</si>
  <si>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</si>
  <si>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</si>
  <si>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</si>
  <si>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</si>
  <si>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</si>
  <si>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</si>
  <si>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</si>
  <si>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</si>
  <si>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</si>
  <si>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</si>
  <si>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</si>
  <si>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</si>
  <si>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</si>
  <si>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</si>
  <si>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</si>
  <si>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</si>
  <si>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</si>
  <si>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</si>
  <si>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</si>
  <si>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</si>
  <si>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</si>
  <si>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</si>
  <si>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</si>
  <si>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</si>
  <si>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</si>
  <si>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</si>
  <si>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</si>
  <si>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</si>
  <si>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</si>
  <si>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</si>
  <si>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</si>
  <si>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</si>
  <si>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</si>
  <si>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</si>
  <si>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</si>
  <si>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</si>
  <si>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</si>
  <si>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</si>
  <si>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</si>
  <si>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</si>
  <si>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</si>
  <si>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</si>
  <si>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</si>
  <si>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</si>
  <si>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</si>
  <si>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</si>
  <si>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</si>
  <si>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</si>
  <si>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</si>
  <si>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</si>
  <si>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</si>
  <si>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</si>
  <si>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</si>
  <si>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</si>
  <si>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</si>
  <si>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</si>
  <si>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</si>
  <si>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</si>
  <si>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</si>
  <si>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</si>
  <si>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</si>
  <si>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</si>
  <si>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</si>
  <si>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</si>
  <si>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</si>
  <si>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</si>
  <si>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</si>
  <si>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</si>
  <si>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</si>
  <si>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</si>
  <si>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</si>
  <si>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</si>
  <si>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</si>
  <si>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</si>
  <si>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</si>
  <si>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</si>
  <si>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</si>
  <si>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</si>
  <si>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</si>
  <si>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</si>
  <si>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</si>
  <si>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</si>
  <si>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</si>
  <si>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</si>
  <si>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</si>
  <si>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</si>
  <si>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</si>
  <si>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</si>
  <si>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</si>
  <si>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</si>
  <si>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</si>
  <si>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</si>
  <si>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</si>
  <si>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</si>
  <si>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</si>
  <si>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</si>
  <si>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</si>
  <si>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</si>
  <si>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</si>
  <si>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</si>
  <si>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</si>
  <si>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</si>
  <si>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</si>
  <si>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</si>
  <si>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</si>
  <si>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</si>
  <si>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</si>
  <si>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</si>
  <si>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</si>
  <si>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</si>
  <si>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</si>
  <si>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</si>
  <si>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</si>
  <si>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</si>
  <si>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</si>
  <si>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</si>
  <si>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</si>
  <si>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</si>
  <si>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</si>
  <si>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</si>
  <si>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</si>
  <si>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</si>
  <si>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</si>
  <si>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</si>
  <si>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</si>
  <si>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</si>
  <si>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</si>
  <si>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</si>
  <si>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</si>
  <si>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</si>
  <si>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</si>
  <si>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</si>
  <si>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</si>
  <si>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</si>
  <si>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</si>
  <si>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</si>
  <si>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</si>
  <si>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</si>
  <si>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</si>
  <si>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</si>
  <si>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</si>
  <si>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</si>
  <si>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</si>
  <si>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</si>
  <si>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</si>
  <si>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</si>
  <si>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</si>
  <si>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</si>
  <si>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</si>
  <si>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</si>
  <si>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</si>
  <si>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</si>
  <si>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</si>
  <si>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</si>
  <si>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</si>
  <si>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</si>
  <si>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</si>
  <si>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</si>
  <si>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</si>
  <si>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</si>
  <si>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</si>
  <si>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</si>
  <si>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</si>
  <si>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</si>
  <si>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</si>
  <si>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</si>
  <si>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</si>
  <si>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</si>
  <si>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</si>
  <si>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</si>
  <si>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</si>
  <si>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</si>
  <si>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</si>
  <si>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</si>
  <si>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</si>
  <si>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</si>
  <si>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</si>
  <si>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</si>
  <si>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</si>
  <si>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</si>
  <si>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</si>
  <si>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</si>
  <si>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</si>
  <si>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</si>
  <si>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</si>
  <si>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</si>
  <si>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</si>
  <si>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</si>
  <si>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</si>
  <si>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</si>
  <si>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</si>
  <si>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</si>
  <si>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</si>
  <si>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</si>
  <si>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</si>
  <si>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</si>
  <si>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</si>
  <si>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</si>
  <si>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</si>
  <si>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</si>
  <si>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</si>
  <si>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</si>
  <si>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</si>
  <si>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</si>
  <si>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</si>
  <si>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</si>
  <si>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</si>
  <si>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</si>
  <si>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</si>
  <si>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</si>
  <si>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</si>
  <si>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</si>
  <si>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</si>
  <si>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</si>
  <si>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</si>
  <si>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</si>
  <si>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</si>
  <si>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</si>
  <si>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</si>
  <si>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</si>
  <si>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</si>
  <si>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</si>
  <si>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</si>
  <si>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</si>
  <si>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</si>
  <si>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</si>
  <si>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</si>
  <si>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</si>
  <si>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</si>
  <si>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</si>
  <si>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</si>
  <si>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</si>
  <si>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</si>
  <si>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</si>
  <si>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</si>
  <si>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</si>
  <si>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</si>
  <si>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</si>
  <si>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</si>
  <si>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</si>
  <si>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</si>
  <si>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</si>
  <si>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</si>
  <si>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</si>
  <si>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</si>
  <si>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</si>
  <si>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</si>
  <si>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</si>
  <si>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</si>
  <si>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</si>
  <si>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</si>
  <si>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</si>
  <si>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</si>
  <si>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</si>
  <si>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</si>
  <si>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</si>
  <si>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</si>
  <si>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</si>
  <si>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</si>
  <si>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</si>
  <si>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</si>
  <si>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</si>
  <si>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</si>
  <si>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</si>
  <si>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</si>
  <si>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</si>
  <si>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</si>
  <si>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</si>
  <si>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</si>
  <si>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</si>
  <si>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</si>
  <si>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</si>
  <si>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</si>
  <si>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</si>
  <si>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</si>
  <si>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</si>
  <si>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</si>
  <si>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</si>
  <si>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</si>
  <si>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</si>
  <si>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</si>
  <si>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</si>
  <si>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</si>
  <si>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</si>
  <si>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</si>
  <si>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</si>
  <si>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</si>
  <si>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</si>
  <si>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</si>
  <si>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</si>
  <si>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</si>
  <si>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</si>
  <si>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</si>
  <si>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</si>
  <si>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</si>
  <si>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</si>
  <si>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</si>
  <si>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</si>
  <si>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</si>
  <si>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</si>
  <si>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</si>
  <si>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</si>
  <si>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</si>
  <si>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</si>
  <si>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</si>
  <si>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</si>
  <si>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</si>
  <si>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</si>
  <si>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</si>
  <si>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</si>
  <si>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</si>
  <si>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</si>
  <si>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</si>
  <si>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</si>
  <si>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</si>
  <si>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</si>
  <si>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</si>
  <si>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</si>
  <si>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</si>
  <si>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</si>
  <si>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</si>
  <si>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</si>
  <si>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</si>
  <si>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</si>
  <si>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</si>
  <si>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</si>
  <si>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</si>
  <si>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</si>
  <si>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</si>
  <si>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</si>
  <si>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</si>
  <si>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</si>
  <si>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</si>
  <si>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</si>
  <si>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</si>
  <si>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</si>
  <si>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</si>
  <si>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</si>
  <si>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</si>
  <si>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</si>
  <si>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</si>
  <si>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</si>
  <si>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</si>
  <si>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</si>
  <si>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</si>
  <si>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</si>
  <si>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</si>
  <si>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</si>
  <si>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</si>
  <si>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</si>
  <si>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</si>
  <si>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</si>
  <si>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</si>
  <si>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</si>
  <si>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</si>
  <si>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</si>
  <si>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</si>
  <si>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</si>
  <si>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</si>
  <si>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</si>
  <si>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</si>
  <si>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</si>
  <si>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</si>
  <si>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</si>
  <si>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</si>
  <si>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</si>
  <si>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</si>
  <si>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</si>
  <si>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</si>
  <si>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</si>
  <si>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</si>
  <si>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</si>
  <si>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</si>
  <si>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</si>
  <si>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</si>
  <si>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</si>
  <si>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</si>
  <si>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</si>
  <si>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</si>
  <si>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</si>
  <si>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</si>
  <si>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</si>
  <si>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</si>
  <si>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</si>
  <si>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</si>
  <si>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</si>
  <si>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</si>
  <si>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</si>
  <si>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</si>
  <si>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</si>
  <si>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</si>
  <si>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</si>
  <si>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</si>
  <si>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</si>
  <si>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</si>
  <si>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</si>
  <si>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</si>
  <si>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</si>
  <si>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</si>
  <si>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</si>
  <si>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</si>
  <si>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</si>
  <si>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</si>
  <si>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</si>
  <si>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</si>
  <si>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</si>
  <si>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</si>
  <si>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</si>
  <si>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</si>
  <si>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</si>
  <si>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</si>
  <si>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</si>
  <si>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</si>
  <si>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</si>
  <si>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</si>
  <si>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</si>
  <si>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</si>
  <si>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</si>
  <si>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</si>
  <si>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</si>
  <si>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</si>
  <si>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</si>
  <si>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</si>
  <si>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</si>
  <si>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</si>
  <si>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</si>
  <si>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</si>
  <si>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</si>
  <si>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</si>
  <si>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</si>
  <si>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</si>
  <si>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</si>
  <si>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</si>
  <si>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</si>
  <si>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</si>
  <si>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</si>
  <si>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</si>
  <si>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</si>
  <si>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</si>
  <si>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</si>
  <si>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</si>
  <si>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</si>
  <si>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</si>
  <si>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</si>
  <si>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</si>
  <si>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</si>
  <si>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</si>
  <si>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</si>
  <si>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</si>
  <si>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</si>
  <si>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</si>
  <si>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</si>
  <si>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</si>
  <si>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</si>
  <si>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</si>
  <si>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</si>
  <si>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</si>
  <si>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</si>
  <si>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</si>
  <si>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</si>
  <si>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</si>
  <si>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</si>
  <si>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</si>
  <si>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</si>
  <si>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</si>
  <si>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</si>
  <si>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</si>
  <si>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</si>
  <si>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</si>
  <si>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</si>
  <si>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</si>
  <si>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</si>
  <si>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</si>
  <si>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</si>
  <si>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</si>
  <si>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</si>
  <si>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</si>
  <si>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</si>
  <si>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</si>
  <si>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</si>
  <si>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</si>
  <si>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</si>
  <si>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</si>
  <si>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</si>
  <si>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</si>
  <si>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</si>
  <si>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</si>
  <si>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</si>
  <si>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</si>
  <si>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</si>
  <si>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</si>
  <si>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</si>
  <si>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</si>
  <si>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</si>
  <si>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</si>
  <si>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</si>
  <si>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</si>
  <si>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</si>
  <si>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</si>
  <si>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</si>
  <si>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</si>
  <si>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</si>
  <si>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</si>
  <si>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</si>
  <si>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</si>
  <si>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</si>
  <si>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</si>
  <si>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</si>
  <si>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</si>
  <si>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</si>
  <si>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</si>
  <si>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</si>
  <si>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</si>
  <si>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</si>
  <si>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</si>
  <si>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</si>
  <si>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</si>
  <si>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</si>
  <si>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</si>
  <si>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</si>
  <si>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</si>
  <si>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</si>
  <si>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</si>
  <si>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</si>
  <si>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</si>
  <si>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</si>
  <si>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</si>
  <si>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</si>
  <si>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</si>
  <si>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</si>
  <si>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</si>
  <si>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</si>
  <si>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</si>
  <si>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</si>
  <si>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</si>
  <si>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</si>
  <si>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</si>
  <si>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</si>
  <si>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</si>
  <si>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</si>
  <si>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</si>
  <si>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</si>
  <si>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</si>
  <si>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</si>
  <si>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</si>
  <si>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</si>
  <si>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</si>
  <si>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</si>
  <si>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</si>
  <si>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</si>
  <si>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</si>
  <si>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</si>
  <si>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</si>
  <si>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</si>
  <si>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</si>
  <si>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</si>
  <si>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</si>
  <si>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</si>
  <si>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</si>
  <si>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</si>
  <si>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</si>
  <si>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</si>
  <si>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</si>
  <si>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</si>
  <si>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</si>
  <si>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</si>
  <si>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</si>
  <si>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</si>
  <si>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</si>
  <si>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</si>
  <si>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</si>
  <si>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</si>
  <si>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</si>
  <si>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</si>
  <si>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</si>
  <si>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</si>
  <si>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</si>
  <si>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</si>
  <si>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</si>
  <si>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</si>
  <si>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</si>
  <si>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</si>
  <si>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</si>
  <si>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</si>
  <si>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</si>
  <si>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</si>
  <si>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</si>
  <si>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</si>
  <si>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</si>
  <si>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</si>
  <si>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</si>
  <si>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</si>
  <si>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</si>
  <si>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</si>
  <si>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</si>
  <si>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</si>
  <si>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</si>
  <si>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</si>
  <si>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</si>
  <si>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</si>
  <si>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</si>
  <si>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</si>
  <si>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</si>
  <si>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</si>
  <si>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</si>
  <si>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</si>
  <si>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</si>
  <si>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</si>
  <si>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</si>
  <si>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</si>
  <si>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</si>
  <si>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</si>
  <si>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</si>
  <si>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</si>
  <si>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</si>
  <si>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</si>
  <si>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</si>
  <si>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</si>
  <si>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</si>
  <si>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</si>
  <si>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</si>
  <si>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</si>
  <si>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</si>
  <si>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</si>
  <si>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</si>
  <si>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</si>
  <si>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</si>
  <si>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</si>
  <si>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</si>
  <si>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</si>
  <si>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</si>
  <si>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</si>
  <si>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</si>
  <si>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</si>
  <si>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</si>
  <si>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</si>
  <si>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</si>
  <si>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</si>
  <si>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</si>
  <si>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</si>
  <si>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</si>
  <si>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</si>
  <si>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</si>
  <si>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</si>
  <si>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</si>
  <si>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</si>
  <si>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</si>
  <si>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</si>
  <si>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</si>
  <si>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</si>
  <si>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</si>
  <si>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</si>
  <si>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</si>
  <si>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</si>
  <si>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</si>
  <si>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</si>
  <si>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</si>
  <si>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</si>
  <si>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</si>
  <si>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</si>
  <si>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</si>
  <si>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</si>
  <si>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</si>
  <si>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</si>
  <si>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</si>
  <si>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</si>
  <si>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</si>
  <si>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</si>
  <si>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</si>
  <si>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</si>
  <si>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</si>
  <si>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</si>
  <si>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</si>
  <si>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</si>
  <si>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</si>
  <si>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</si>
  <si>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</si>
  <si>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</si>
  <si>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</si>
  <si>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</si>
  <si>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</si>
  <si>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</si>
  <si>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</si>
  <si>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</si>
  <si>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</si>
  <si>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</si>
  <si>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</si>
  <si>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</si>
  <si>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</si>
  <si>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</si>
  <si>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</si>
  <si>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</si>
  <si>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</si>
  <si>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</si>
  <si>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</si>
  <si>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</si>
  <si>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</si>
  <si>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</si>
  <si>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</si>
  <si>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</si>
  <si>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</si>
  <si>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</si>
  <si>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</si>
  <si>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</si>
  <si>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</si>
  <si>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</si>
  <si>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</si>
  <si>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</si>
  <si>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</si>
  <si>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</si>
  <si>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</si>
  <si>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</si>
  <si>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</si>
  <si>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</si>
  <si>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</si>
  <si>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</si>
  <si>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</si>
  <si>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</si>
  <si>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</si>
  <si>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</si>
  <si>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</si>
  <si>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</si>
  <si>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</si>
  <si>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</si>
  <si>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</si>
  <si>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</si>
  <si>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</si>
  <si>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</si>
  <si>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</si>
  <si>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</si>
  <si>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</si>
  <si>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</si>
  <si>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</si>
  <si>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</si>
  <si>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</si>
  <si>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</si>
  <si>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</si>
  <si>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</si>
  <si>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</si>
  <si>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</si>
  <si>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</si>
  <si>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</si>
  <si>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</si>
  <si>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</si>
  <si>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</si>
  <si>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</si>
  <si>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</si>
  <si>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</si>
  <si>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</si>
  <si>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</si>
  <si>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</si>
  <si>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</si>
  <si>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</si>
  <si>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</si>
  <si>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</si>
  <si>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</si>
  <si>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</si>
  <si>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</si>
  <si>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</si>
  <si>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</si>
  <si>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</si>
  <si>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</si>
  <si>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</si>
  <si>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</si>
  <si>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</si>
  <si>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</si>
  <si>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</si>
  <si>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</si>
  <si>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</si>
  <si>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</si>
  <si>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</si>
  <si>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</si>
  <si>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</si>
  <si>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</si>
  <si>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</si>
  <si>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</si>
  <si>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</si>
  <si>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</si>
  <si>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</si>
  <si>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</si>
  <si>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</si>
  <si>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</si>
  <si>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</si>
  <si>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</si>
  <si>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</si>
  <si>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</si>
  <si>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</si>
  <si>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</si>
  <si>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</si>
  <si>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</si>
  <si>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</si>
  <si>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</si>
  <si>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</si>
  <si>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</si>
  <si>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</si>
  <si>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</si>
  <si>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</si>
  <si>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</si>
  <si>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</si>
  <si>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</si>
  <si>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</si>
  <si>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</si>
  <si>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</si>
  <si>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</si>
  <si>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</si>
  <si>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</si>
  <si>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</si>
  <si>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</si>
  <si>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</si>
  <si>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</si>
  <si>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</si>
  <si>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</si>
  <si>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</si>
  <si>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</si>
  <si>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</si>
  <si>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</si>
  <si>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</si>
  <si>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</si>
  <si>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</si>
  <si>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</si>
  <si>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</si>
  <si>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</si>
  <si>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</si>
  <si>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</si>
  <si>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</si>
  <si>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</si>
  <si>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</si>
  <si>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</si>
  <si>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</si>
  <si>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</si>
  <si>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</si>
  <si>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</si>
  <si>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</si>
  <si>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</si>
  <si>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</si>
  <si>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</si>
  <si>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</si>
  <si>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</si>
  <si>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</si>
  <si>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</si>
  <si>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</si>
  <si>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</si>
  <si>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</si>
  <si>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</si>
  <si>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</si>
  <si>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</si>
  <si>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</si>
  <si>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</si>
  <si>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</si>
  <si>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</si>
  <si>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</si>
  <si>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</si>
  <si>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</si>
  <si>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</si>
  <si>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</si>
  <si>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</si>
  <si>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</si>
  <si>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</si>
  <si>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</si>
  <si>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</si>
  <si>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</si>
  <si>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</si>
  <si>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</si>
  <si>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</si>
  <si>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</si>
  <si>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</si>
  <si>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</si>
  <si>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</si>
  <si>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</si>
  <si>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</si>
  <si>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</si>
  <si>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</si>
  <si>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</si>
  <si>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</si>
  <si>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</si>
  <si>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</si>
  <si>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</si>
  <si>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</si>
  <si>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</si>
  <si>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</si>
  <si>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</si>
  <si>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</si>
  <si>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</si>
  <si>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</si>
  <si>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</si>
  <si>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</si>
  <si>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</si>
  <si>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</si>
  <si>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</si>
  <si>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</si>
  <si>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</si>
  <si>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</si>
  <si>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</si>
  <si>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</si>
  <si>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</si>
  <si>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</si>
  <si>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</si>
  <si>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</si>
  <si>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</si>
  <si>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</si>
  <si>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</si>
  <si>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</si>
  <si>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</si>
  <si>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</si>
  <si>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</si>
  <si>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</si>
  <si>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</si>
  <si>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</si>
  <si>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</si>
  <si>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</si>
  <si>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</si>
  <si>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</si>
  <si>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</si>
  <si>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</si>
  <si>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</si>
  <si>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</si>
  <si>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</si>
  <si>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</si>
  <si>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</si>
  <si>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</si>
  <si>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</si>
  <si>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</si>
  <si>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</si>
  <si>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</si>
  <si>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</si>
  <si>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</si>
  <si>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</si>
  <si>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</si>
  <si>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</si>
  <si>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</si>
  <si>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</si>
  <si>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</si>
  <si>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</si>
  <si>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</si>
  <si>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</si>
  <si>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</si>
  <si>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</si>
  <si>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</si>
  <si>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</si>
  <si>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</si>
  <si>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</si>
  <si>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</si>
  <si>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</si>
  <si>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</si>
  <si>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</si>
  <si>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</si>
  <si>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</si>
  <si>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</si>
  <si>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</si>
  <si>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</si>
  <si>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</si>
  <si>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</si>
  <si>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</si>
  <si>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</si>
  <si>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</si>
  <si>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</si>
  <si>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</si>
  <si>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</si>
  <si>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</si>
  <si>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</si>
  <si>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</si>
  <si>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</si>
  <si>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</si>
  <si>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</si>
  <si>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</si>
  <si>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</si>
  <si>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</si>
  <si>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</si>
  <si>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</si>
  <si>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</si>
  <si>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</si>
  <si>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</si>
  <si>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</si>
  <si>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</si>
  <si>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</si>
  <si>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</si>
  <si>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</si>
  <si>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</si>
  <si>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</si>
  <si>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</si>
  <si>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</si>
  <si>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</si>
  <si>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</si>
  <si>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</si>
  <si>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</si>
  <si>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</si>
  <si>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</si>
  <si>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</si>
  <si>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</si>
  <si>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</si>
  <si>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</si>
  <si>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</si>
  <si>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</si>
  <si>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</si>
  <si>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</si>
  <si>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</si>
  <si>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</si>
  <si>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</si>
  <si>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</si>
  <si>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</si>
  <si>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</si>
  <si>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</si>
  <si>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</si>
  <si>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</si>
  <si>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</si>
  <si>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</si>
  <si>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</si>
  <si>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</si>
  <si>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</si>
  <si>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</si>
  <si>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</si>
  <si>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</si>
  <si>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</si>
  <si>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</si>
  <si>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</si>
  <si>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</si>
  <si>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</si>
  <si>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</si>
  <si>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</si>
  <si>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</si>
  <si>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</si>
  <si>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</si>
  <si>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</si>
  <si>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</si>
  <si>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</si>
  <si>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</si>
  <si>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</si>
  <si>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</si>
  <si>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</si>
  <si>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</si>
  <si>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</si>
  <si>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</si>
  <si>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</si>
  <si>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</si>
  <si>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</si>
  <si>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</si>
  <si>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</si>
  <si>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</si>
  <si>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</si>
  <si>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</si>
  <si>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</si>
  <si>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</si>
  <si>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</si>
  <si>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</si>
  <si>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</si>
  <si>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</si>
  <si>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</si>
  <si>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</si>
  <si>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</si>
  <si>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</si>
  <si>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</si>
  <si>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</si>
  <si>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</si>
  <si>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</si>
  <si>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</si>
  <si>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</si>
  <si>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</si>
  <si>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</si>
  <si>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</si>
  <si>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</si>
  <si>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</si>
  <si>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</si>
  <si>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</si>
  <si>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</si>
  <si>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</si>
  <si>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</si>
  <si>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</si>
  <si>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</si>
  <si>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</si>
  <si>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</si>
  <si>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</si>
  <si>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</si>
  <si>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</si>
  <si>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</si>
  <si>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</si>
  <si>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</si>
  <si>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</si>
  <si>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</si>
  <si>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</si>
  <si>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</si>
  <si>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</si>
  <si>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</si>
  <si>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</si>
  <si>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</si>
  <si>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</si>
  <si>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</si>
  <si>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</si>
  <si>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</si>
  <si>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</si>
  <si>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</si>
  <si>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</si>
  <si>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</si>
  <si>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</si>
  <si>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</si>
  <si>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</si>
  <si>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</si>
  <si>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</si>
  <si>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</si>
  <si>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</si>
  <si>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</si>
  <si>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</si>
  <si>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</si>
  <si>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</si>
  <si>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</si>
  <si>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</si>
  <si>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</si>
  <si>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</si>
  <si>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</si>
  <si>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</si>
  <si>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</si>
  <si>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</si>
  <si>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</si>
  <si>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</si>
  <si>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</si>
  <si>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</si>
  <si>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</si>
  <si>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</si>
  <si>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</si>
  <si>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</si>
  <si>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</si>
  <si>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</si>
  <si>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</si>
  <si>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</si>
  <si>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</si>
  <si>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</si>
  <si>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</si>
  <si>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</si>
  <si>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</si>
  <si>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</si>
  <si>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</si>
  <si>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</si>
  <si>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</si>
  <si>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</si>
  <si>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</si>
  <si>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</si>
  <si>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</si>
  <si>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</si>
  <si>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</si>
  <si>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</si>
  <si>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</si>
  <si>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</si>
  <si>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</si>
  <si>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</si>
  <si>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</si>
  <si>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</si>
  <si>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</si>
  <si>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</si>
  <si>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</si>
  <si>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</si>
  <si>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</si>
  <si>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</si>
  <si>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</si>
  <si>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</si>
  <si>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</si>
  <si>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</si>
  <si>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</si>
  <si>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</si>
  <si>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</si>
  <si>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</si>
  <si>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</si>
  <si>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</si>
  <si>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</si>
  <si>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</si>
  <si>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</si>
  <si>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</si>
  <si>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</si>
  <si>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</si>
  <si>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</si>
  <si>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</si>
  <si>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</si>
  <si>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</si>
  <si>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</si>
  <si>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</si>
  <si>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</si>
  <si>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</si>
  <si>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</si>
  <si>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</si>
  <si>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</si>
  <si>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</si>
  <si>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</si>
  <si>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</si>
  <si>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</si>
  <si>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</si>
  <si>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</si>
  <si>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</si>
  <si>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</si>
  <si>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</si>
  <si>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</si>
  <si>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</si>
  <si>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</si>
  <si>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</si>
  <si>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</si>
  <si>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</si>
  <si>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</si>
  <si>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</si>
  <si>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</si>
  <si>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</si>
  <si>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</si>
  <si>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</si>
  <si>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</si>
  <si>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</si>
  <si>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</si>
  <si>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</si>
  <si>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</si>
  <si>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</si>
  <si>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</si>
  <si>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</si>
  <si>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</si>
  <si>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</si>
  <si>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</si>
  <si>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</si>
  <si>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</si>
  <si>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</si>
  <si>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</si>
  <si>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</si>
  <si>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</si>
  <si>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</si>
  <si>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</si>
  <si>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</si>
  <si>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</si>
  <si>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</si>
  <si>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</si>
  <si>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</si>
  <si>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</si>
  <si>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</si>
  <si>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</si>
  <si>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</si>
  <si>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</si>
  <si>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</si>
  <si>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</si>
  <si>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</si>
  <si>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</si>
  <si>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</si>
  <si>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</si>
  <si>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</si>
  <si>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</si>
  <si>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</si>
  <si>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</si>
  <si>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</si>
  <si>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</si>
  <si>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</si>
  <si>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</si>
  <si>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</si>
  <si>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</si>
  <si>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</si>
  <si>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</si>
  <si>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</si>
  <si>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</si>
  <si>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</si>
  <si>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</si>
  <si>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</si>
  <si>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</si>
  <si>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</si>
  <si>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</si>
  <si>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</si>
  <si>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</si>
  <si>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</si>
  <si>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</si>
  <si>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</si>
  <si>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</si>
  <si>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</si>
  <si>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</si>
  <si>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</si>
  <si>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</si>
  <si>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</si>
  <si>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</si>
  <si>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</si>
  <si>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</si>
  <si>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</si>
  <si>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</si>
  <si>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</si>
  <si>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</si>
  <si>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</si>
  <si>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</si>
  <si>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</si>
  <si>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</si>
  <si>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</si>
  <si>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</si>
  <si>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</si>
  <si>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</si>
  <si>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</si>
  <si>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</si>
  <si>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</si>
  <si>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</si>
  <si>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</si>
  <si>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</si>
  <si>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</si>
  <si>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</si>
  <si>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</si>
  <si>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</si>
  <si>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</si>
  <si>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</si>
  <si>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</si>
  <si>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</si>
  <si>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</si>
  <si>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</si>
  <si>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</si>
  <si>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</si>
  <si>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</si>
  <si>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</si>
  <si>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</si>
  <si>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</si>
  <si>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</si>
  <si>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</si>
  <si>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</si>
  <si>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</si>
  <si>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</si>
  <si>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</si>
  <si>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</si>
  <si>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</si>
  <si>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</si>
  <si>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</si>
  <si>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</si>
  <si>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</si>
  <si>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</si>
  <si>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</si>
  <si>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</si>
  <si>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</si>
  <si>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</si>
  <si>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</si>
  <si>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</si>
  <si>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</si>
  <si>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</si>
  <si>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</si>
  <si>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</si>
  <si>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</si>
  <si>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</si>
  <si>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</si>
  <si>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</si>
  <si>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</si>
  <si>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</si>
  <si>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</si>
  <si>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</si>
  <si>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</si>
  <si>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</si>
  <si>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</si>
  <si>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</si>
  <si>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</si>
  <si>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</si>
  <si>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</si>
  <si>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</si>
  <si>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</si>
  <si>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</si>
  <si>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</si>
  <si>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</si>
  <si>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</si>
  <si>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</si>
  <si>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</si>
  <si>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</si>
  <si>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</si>
  <si>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</si>
  <si>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</si>
  <si>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</si>
  <si>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</si>
  <si>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</si>
  <si>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</si>
  <si>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</si>
  <si>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</si>
  <si>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</si>
  <si>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</si>
  <si>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</si>
  <si>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</si>
  <si>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</si>
  <si>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</si>
  <si>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</si>
  <si>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</si>
  <si>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</si>
  <si>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</si>
  <si>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</si>
  <si>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</si>
  <si>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</si>
  <si>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</si>
  <si>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</si>
  <si>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</si>
  <si>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</si>
  <si>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</si>
  <si>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</si>
  <si>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</si>
  <si>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</si>
  <si>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</si>
  <si>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</si>
  <si>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</si>
  <si>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</si>
  <si>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</si>
  <si>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</si>
  <si>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</si>
  <si>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</si>
  <si>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</si>
  <si>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</si>
  <si>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</si>
  <si>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</si>
  <si>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</si>
  <si>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</si>
  <si>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</si>
  <si>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</si>
  <si>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</si>
  <si>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</si>
  <si>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</si>
  <si>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</si>
  <si>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</si>
  <si>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</si>
  <si>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</si>
  <si>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</si>
  <si>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</si>
  <si>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</si>
  <si>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</si>
  <si>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</si>
  <si>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</si>
  <si>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</si>
  <si>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</si>
  <si>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</si>
  <si>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</si>
  <si>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</si>
  <si>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</si>
  <si>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</si>
  <si>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</si>
  <si>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</si>
  <si>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</si>
  <si>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</si>
  <si>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</si>
  <si>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</si>
  <si>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</si>
  <si>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</si>
  <si>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</si>
  <si>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</si>
  <si>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</si>
  <si>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</si>
  <si>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</si>
  <si>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</si>
  <si>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</si>
  <si>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</si>
  <si>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</si>
  <si>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</si>
  <si>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</si>
  <si>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</si>
  <si>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</si>
  <si>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</si>
  <si>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</si>
  <si>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</si>
  <si>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</si>
  <si>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</si>
  <si>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</si>
  <si>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</si>
  <si>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</si>
  <si>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</si>
  <si>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</si>
  <si>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</si>
  <si>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</si>
  <si>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</si>
  <si>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</si>
  <si>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</si>
  <si>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</si>
  <si>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</si>
  <si>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</si>
  <si>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</si>
  <si>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</si>
  <si>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</si>
  <si>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</si>
  <si>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</si>
  <si>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</si>
  <si>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</si>
  <si>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</si>
  <si>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</si>
  <si>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</si>
  <si>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</si>
  <si>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</si>
  <si>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</si>
  <si>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</si>
  <si>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</si>
  <si>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</si>
  <si>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</si>
  <si>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</si>
  <si>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</si>
  <si>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</si>
  <si>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</si>
  <si>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</si>
  <si>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</si>
  <si>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</si>
  <si>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</si>
  <si>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</si>
  <si>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</si>
  <si>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</si>
  <si>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</si>
  <si>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</si>
  <si>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</si>
  <si>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</si>
  <si>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</si>
  <si>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</si>
  <si>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</si>
  <si>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</si>
  <si>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</si>
  <si>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</si>
  <si>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</si>
  <si>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</si>
  <si>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</si>
  <si>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</si>
  <si>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</si>
  <si>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</si>
  <si>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</si>
  <si>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</si>
  <si>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</si>
  <si>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</si>
  <si>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</si>
  <si>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</si>
  <si>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</si>
  <si>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</si>
  <si>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</si>
  <si>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</si>
  <si>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</si>
  <si>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</si>
  <si>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</si>
  <si>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</si>
  <si>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</si>
  <si>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</si>
  <si>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</si>
  <si>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</si>
  <si>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</si>
  <si>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</si>
  <si>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</si>
  <si>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</si>
  <si>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</si>
  <si>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</si>
  <si>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</si>
  <si>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</si>
  <si>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</si>
  <si>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</si>
  <si>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</si>
  <si>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</si>
  <si>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</si>
  <si>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</si>
  <si>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</si>
  <si>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</si>
  <si>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</si>
  <si>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</si>
  <si>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</si>
  <si>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</si>
  <si>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</si>
  <si>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</si>
  <si>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</si>
  <si>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</si>
  <si>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</si>
  <si>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</si>
  <si>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</si>
  <si>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</si>
  <si>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</si>
  <si>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</si>
  <si>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</si>
  <si>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</si>
  <si>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</si>
  <si>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</si>
  <si>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</si>
  <si>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</si>
  <si>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</si>
  <si>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</si>
  <si>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</si>
  <si>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</si>
  <si>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</si>
  <si>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</si>
  <si>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</si>
  <si>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</si>
  <si>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</si>
  <si>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</si>
  <si>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</si>
  <si>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</si>
  <si>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</si>
  <si>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</si>
  <si>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</si>
  <si>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</si>
  <si>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</si>
  <si>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</si>
  <si>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</si>
  <si>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</si>
  <si>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</si>
  <si>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</si>
  <si>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</si>
  <si>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</si>
  <si>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</si>
  <si>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</si>
  <si>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</si>
  <si>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</si>
  <si>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</si>
  <si>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</si>
  <si>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</si>
  <si>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</si>
  <si>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</si>
  <si>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</si>
  <si>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</si>
  <si>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</si>
  <si>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</si>
  <si>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</si>
  <si>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</si>
  <si>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</si>
  <si>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</si>
  <si>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</si>
  <si>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</si>
  <si>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</si>
  <si>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</si>
  <si>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</si>
  <si>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</si>
  <si>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</si>
  <si>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</si>
  <si>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</si>
  <si>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</si>
  <si>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</si>
  <si>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</si>
  <si>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</si>
  <si>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</si>
  <si>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</si>
  <si>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</si>
  <si>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</si>
  <si>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</si>
  <si>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</si>
  <si>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</si>
  <si>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</si>
  <si>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</si>
  <si>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</si>
  <si>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</si>
  <si>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</si>
  <si>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</si>
  <si>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</si>
  <si>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</si>
  <si>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</si>
  <si>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</si>
  <si>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</si>
  <si>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</si>
  <si>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</si>
  <si>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</si>
  <si>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</si>
  <si>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</si>
  <si>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</si>
  <si>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</si>
  <si>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</si>
  <si>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</si>
  <si>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</si>
  <si>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</si>
  <si>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</si>
  <si>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</si>
  <si>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</si>
  <si>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</si>
  <si>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</si>
  <si>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</si>
  <si>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</si>
  <si>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</si>
  <si>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</si>
  <si>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</si>
  <si>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</si>
  <si>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</si>
  <si>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</si>
  <si>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</si>
  <si>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</si>
  <si>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</si>
  <si>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</si>
  <si>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</si>
  <si>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</si>
  <si>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</si>
  <si>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</si>
  <si>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</si>
  <si>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</si>
  <si>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</si>
  <si>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</si>
  <si>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</si>
  <si>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</si>
  <si>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</si>
  <si>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</si>
  <si>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</si>
  <si>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</si>
  <si>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</si>
  <si>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</si>
  <si>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</si>
  <si>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</si>
  <si>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</si>
  <si>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</si>
  <si>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</si>
  <si>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</si>
  <si>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</si>
  <si>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</si>
  <si>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</si>
  <si>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</si>
  <si>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</si>
  <si>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</si>
  <si>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</si>
  <si>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</si>
  <si>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</si>
  <si>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</si>
  <si>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</si>
  <si>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</si>
  <si>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</si>
  <si>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</si>
  <si>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</si>
  <si>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</si>
  <si>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</si>
  <si>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</si>
  <si>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</si>
  <si>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</si>
  <si>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</si>
  <si>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</si>
  <si>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</si>
  <si>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</si>
  <si>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</si>
  <si>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</si>
  <si>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</si>
  <si>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</si>
  <si>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</si>
  <si>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</si>
  <si>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</si>
  <si>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</si>
  <si>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</si>
  <si>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</si>
  <si>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</si>
  <si>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</si>
  <si>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</si>
  <si>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</si>
  <si>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</si>
  <si>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</si>
  <si>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</si>
  <si>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</si>
  <si>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</si>
  <si>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</si>
  <si>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</si>
  <si>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</si>
  <si>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</si>
  <si>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</si>
  <si>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</si>
  <si>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</si>
  <si>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</si>
  <si>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</si>
  <si>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</si>
  <si>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</si>
  <si>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</si>
  <si>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</si>
  <si>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</si>
  <si>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</si>
  <si>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</si>
  <si>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</si>
  <si>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</si>
  <si>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</si>
  <si>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</si>
  <si>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</si>
  <si>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</si>
  <si>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</si>
  <si>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</si>
  <si>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</si>
  <si>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</si>
  <si>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</si>
  <si>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</si>
  <si>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</si>
  <si>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</si>
  <si>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</si>
  <si>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</si>
  <si>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</si>
  <si>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</si>
  <si>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</si>
  <si>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</si>
  <si>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</si>
  <si>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</si>
  <si>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</si>
  <si>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</si>
  <si>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</si>
  <si>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</si>
  <si>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</si>
  <si>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</si>
  <si>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</si>
  <si>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</si>
  <si>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</si>
  <si>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</si>
  <si>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</si>
  <si>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</si>
  <si>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</si>
  <si>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</si>
  <si>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</si>
  <si>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</si>
  <si>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</si>
  <si>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</si>
  <si>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</si>
  <si>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</si>
  <si>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</si>
  <si>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</si>
  <si>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</si>
  <si>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</si>
  <si>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</si>
  <si>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</si>
  <si>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</si>
  <si>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</si>
  <si>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</si>
  <si>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</si>
  <si>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</si>
  <si>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</si>
  <si>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</si>
  <si>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</si>
  <si>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</si>
  <si>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</si>
  <si>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</si>
  <si>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</si>
  <si>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</si>
  <si>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</si>
  <si>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</si>
  <si>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</si>
  <si>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</si>
  <si>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</si>
  <si>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</si>
  <si>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</si>
  <si>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</si>
  <si>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</si>
  <si>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</si>
  <si>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</si>
  <si>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</si>
  <si>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</si>
  <si>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</si>
  <si>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</si>
  <si>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</si>
  <si>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</si>
  <si>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</si>
  <si>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</si>
  <si>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</si>
  <si>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</si>
  <si>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</si>
  <si>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</si>
  <si>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</si>
  <si>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</si>
  <si>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</si>
  <si>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</si>
  <si>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</si>
  <si>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</si>
  <si>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</si>
  <si>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</si>
  <si>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</si>
  <si>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</si>
  <si>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</si>
  <si>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</si>
  <si>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</si>
  <si>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</si>
  <si>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</si>
  <si>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</si>
  <si>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</si>
  <si>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</si>
  <si>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</si>
  <si>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</si>
  <si>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</si>
  <si>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</si>
  <si>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</si>
  <si>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</si>
  <si>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</si>
  <si>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</si>
  <si>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</si>
  <si>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</si>
  <si>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</si>
  <si>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</si>
  <si>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</si>
  <si>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</si>
  <si>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</si>
  <si>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</si>
  <si>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</si>
  <si>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</si>
  <si>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</si>
  <si>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</si>
  <si>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</si>
  <si>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</si>
  <si>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</si>
  <si>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</si>
  <si>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</si>
  <si>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</si>
  <si>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</si>
  <si>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</si>
  <si>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</si>
  <si>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</si>
  <si>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</si>
  <si>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</si>
  <si>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</si>
  <si>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</si>
  <si>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</si>
  <si>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</si>
  <si>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</si>
  <si>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</si>
  <si>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</si>
  <si>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</si>
  <si>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</si>
  <si>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</si>
  <si>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</si>
  <si>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</si>
  <si>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</si>
  <si>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</si>
  <si>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</si>
  <si>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</si>
  <si>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</si>
  <si>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</si>
  <si>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</si>
  <si>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</si>
  <si>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</si>
  <si>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</si>
  <si>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</si>
  <si>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</si>
  <si>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</si>
  <si>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</si>
  <si>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</si>
  <si>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</si>
  <si>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</si>
  <si>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</si>
  <si>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</si>
  <si>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</si>
  <si>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</si>
  <si>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</si>
  <si>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</si>
  <si>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</si>
  <si>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</si>
  <si>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</si>
  <si>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</si>
  <si>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</si>
  <si>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</si>
  <si>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</si>
  <si>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</si>
  <si>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</si>
  <si>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</si>
  <si>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</si>
  <si>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</si>
  <si>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</si>
  <si>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</si>
  <si>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</si>
  <si>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</si>
  <si>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</si>
  <si>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</si>
  <si>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</si>
  <si>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</si>
  <si>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</si>
  <si>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</si>
  <si>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</si>
  <si>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</si>
  <si>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</si>
  <si>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</si>
  <si>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</si>
  <si>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</si>
  <si>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</si>
  <si>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</si>
  <si>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</si>
  <si>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</si>
  <si>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</si>
  <si>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</si>
  <si>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</si>
  <si>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</si>
  <si>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</si>
  <si>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</si>
  <si>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</si>
  <si>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</si>
  <si>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</si>
  <si>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</si>
  <si>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</si>
  <si>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</si>
  <si>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</si>
  <si>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</si>
  <si>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</si>
  <si>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</si>
  <si>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</si>
  <si>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</si>
  <si>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</si>
  <si>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</si>
  <si>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</si>
  <si>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</si>
  <si>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</si>
  <si>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</si>
  <si>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</si>
  <si>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</si>
  <si>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</si>
  <si>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</si>
  <si>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</si>
  <si>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</si>
  <si>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</si>
  <si>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</si>
  <si>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</si>
  <si>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</si>
  <si>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</si>
  <si>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</si>
  <si>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</si>
  <si>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</si>
  <si>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</si>
  <si>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</si>
  <si>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</si>
  <si>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</si>
  <si>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</si>
  <si>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</si>
  <si>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</si>
  <si>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</si>
  <si>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</si>
  <si>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</si>
  <si>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</si>
  <si>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</si>
  <si>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</si>
  <si>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</si>
  <si>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</si>
  <si>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</si>
  <si>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</si>
  <si>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</si>
  <si>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</si>
  <si>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</si>
  <si>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</si>
  <si>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</si>
  <si>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</si>
  <si>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</si>
  <si>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</si>
  <si>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</si>
  <si>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</si>
  <si>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</si>
  <si>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</si>
  <si>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</si>
  <si>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</si>
  <si>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</si>
  <si>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</si>
  <si>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</si>
  <si>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</si>
  <si>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</si>
  <si>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</si>
  <si>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</si>
  <si>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</si>
  <si>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</si>
  <si>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</si>
  <si>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</si>
  <si>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</si>
  <si>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</si>
  <si>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</si>
  <si>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</si>
  <si>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</si>
  <si>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</si>
  <si>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</si>
  <si>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</si>
  <si>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</si>
  <si>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</si>
  <si>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</si>
  <si>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</si>
  <si>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</si>
  <si>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</si>
  <si>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</si>
  <si>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</si>
  <si>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</si>
  <si>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</si>
  <si>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</si>
  <si>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</si>
  <si>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</si>
  <si>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</si>
  <si>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</si>
  <si>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</si>
  <si>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</si>
  <si>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</si>
  <si>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</si>
  <si>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</si>
  <si>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</si>
  <si>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</si>
  <si>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</si>
  <si>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</si>
  <si>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</si>
  <si>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</si>
  <si>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</si>
  <si>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</si>
  <si>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</si>
  <si>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</si>
  <si>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</si>
  <si>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</si>
  <si>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</si>
  <si>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</si>
  <si>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</si>
  <si>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</si>
  <si>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</si>
  <si>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</si>
  <si>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</si>
  <si>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</si>
  <si>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</si>
  <si>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</si>
  <si>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</si>
  <si>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</si>
  <si>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</si>
  <si>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</si>
  <si>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</si>
  <si>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</si>
  <si>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</si>
  <si>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</si>
  <si>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</si>
  <si>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</si>
  <si>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</si>
  <si>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</si>
  <si>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</si>
  <si>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</si>
  <si>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</si>
  <si>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</si>
  <si>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</si>
  <si>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</si>
  <si>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</si>
  <si>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</si>
  <si>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</si>
  <si>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</si>
  <si>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</si>
  <si>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</si>
  <si>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</si>
  <si>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</si>
  <si>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</si>
  <si>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</si>
  <si>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</si>
  <si>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</si>
  <si>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</si>
  <si>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</si>
  <si>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</si>
  <si>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</si>
  <si>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</si>
  <si>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</si>
  <si>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</si>
  <si>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</si>
  <si>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</si>
  <si>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</si>
  <si>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</si>
  <si>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</si>
  <si>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</si>
  <si>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</si>
  <si>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</si>
  <si>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</si>
  <si>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</si>
  <si>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</si>
  <si>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</si>
  <si>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</si>
  <si>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</si>
  <si>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</si>
  <si>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</si>
  <si>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</si>
  <si>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</si>
  <si>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</si>
  <si>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</si>
  <si>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</si>
  <si>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</si>
  <si>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</si>
  <si>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</si>
  <si>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</si>
  <si>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</si>
  <si>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</si>
  <si>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</si>
  <si>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</si>
  <si>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</si>
  <si>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</si>
  <si>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</si>
  <si>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</si>
  <si>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</si>
  <si>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</si>
  <si>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</si>
  <si>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</si>
  <si>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</si>
  <si>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</si>
  <si>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</si>
  <si>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</si>
  <si>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</si>
  <si>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</si>
  <si>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</si>
  <si>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</si>
  <si>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</si>
  <si>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</si>
  <si>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</si>
  <si>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</si>
  <si>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</si>
  <si>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</si>
  <si>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</si>
  <si>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</si>
  <si>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</si>
  <si>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</si>
  <si>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</si>
  <si>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</si>
  <si>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</si>
  <si>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</si>
  <si>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</si>
  <si>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</si>
  <si>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</si>
  <si>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</si>
  <si>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</si>
  <si>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</si>
  <si>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</si>
  <si>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</si>
  <si>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</si>
  <si>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</si>
  <si>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</si>
  <si>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</si>
  <si>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</si>
  <si>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</si>
  <si>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</si>
  <si>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</si>
  <si>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</si>
  <si>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</si>
  <si>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</si>
  <si>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</si>
  <si>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</si>
  <si>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</si>
  <si>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</si>
  <si>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</si>
  <si>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</si>
  <si>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</si>
  <si>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</si>
  <si>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</si>
  <si>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</si>
  <si>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</si>
  <si>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</si>
  <si>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</si>
  <si>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</si>
  <si>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</si>
  <si>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</si>
  <si>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</si>
  <si>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</si>
  <si>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</si>
  <si>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</si>
  <si>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</si>
  <si>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</si>
  <si>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</si>
  <si>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</si>
  <si>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</si>
  <si>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</si>
  <si>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</si>
  <si>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</si>
  <si>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</si>
  <si>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</si>
  <si>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</si>
  <si>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</si>
  <si>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</si>
  <si>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</si>
  <si>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</si>
  <si>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</si>
  <si>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</si>
  <si>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</si>
  <si>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</si>
  <si>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</si>
  <si>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</si>
  <si>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</si>
  <si>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</si>
  <si>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</si>
  <si>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</si>
  <si>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</si>
  <si>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</si>
  <si>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</si>
  <si>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</si>
  <si>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</si>
  <si>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</si>
  <si>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</si>
  <si>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</si>
  <si>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</si>
  <si>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</si>
  <si>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</si>
  <si>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</si>
  <si>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</si>
  <si>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</si>
  <si>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</si>
  <si>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</si>
  <si>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</si>
  <si>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</si>
  <si>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</si>
  <si>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</si>
  <si>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</si>
  <si>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</si>
  <si>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</si>
  <si>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</si>
  <si>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</si>
  <si>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</si>
  <si>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</si>
  <si>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</si>
  <si>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</si>
  <si>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</si>
  <si>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</si>
  <si>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</si>
  <si>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</si>
  <si>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</si>
  <si>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</si>
  <si>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</si>
  <si>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</si>
  <si>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</si>
  <si>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</si>
  <si>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</si>
  <si>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</si>
  <si>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</si>
  <si>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</si>
  <si>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</si>
  <si>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</si>
  <si>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</si>
  <si>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</si>
  <si>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</si>
  <si>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</si>
  <si>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</si>
  <si>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</si>
  <si>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</si>
  <si>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</si>
  <si>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</si>
  <si>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</si>
  <si>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</si>
  <si>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</si>
  <si>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</si>
  <si>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</si>
  <si>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</si>
  <si>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</si>
  <si>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</si>
  <si>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</si>
  <si>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</si>
  <si>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</si>
  <si>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</si>
  <si>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</si>
  <si>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</si>
  <si>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</si>
  <si>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</si>
  <si>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</si>
  <si>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</si>
  <si>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</si>
  <si>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</si>
  <si>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</si>
  <si>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</si>
  <si>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</si>
  <si>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</si>
  <si>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</si>
  <si>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</si>
  <si>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</si>
  <si>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</si>
  <si>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</si>
  <si>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</si>
  <si>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</si>
  <si>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</si>
  <si>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</si>
  <si>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</si>
  <si>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</si>
  <si>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</si>
  <si>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</si>
  <si>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</si>
  <si>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</si>
  <si>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</si>
  <si>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</si>
  <si>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</si>
  <si>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</si>
  <si>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</si>
  <si>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</si>
  <si>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</si>
  <si>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</si>
  <si>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</si>
  <si>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</si>
  <si>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</si>
  <si>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</si>
  <si>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</si>
  <si>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</si>
  <si>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</si>
  <si>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</si>
  <si>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</si>
  <si>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</si>
  <si>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</si>
  <si>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</si>
  <si>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</si>
  <si>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</si>
  <si>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</si>
  <si>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</si>
  <si>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</si>
  <si>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</si>
  <si>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</si>
  <si>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</si>
  <si>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</si>
  <si>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</si>
  <si>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</si>
  <si>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</si>
  <si>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</si>
  <si>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</si>
  <si>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</si>
  <si>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</si>
  <si>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</si>
  <si>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</si>
  <si>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</si>
  <si>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</si>
  <si>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</si>
  <si>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</si>
  <si>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</si>
  <si>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</si>
  <si>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</si>
  <si>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</si>
  <si>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</si>
  <si>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</si>
  <si>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</si>
  <si>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</si>
  <si>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</si>
  <si>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</si>
  <si>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</si>
  <si>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</si>
  <si>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</si>
  <si>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</si>
  <si>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</si>
  <si>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</si>
  <si>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</si>
  <si>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</si>
  <si>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</si>
  <si>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</si>
  <si>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</si>
  <si>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</si>
  <si>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</si>
  <si>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</si>
  <si>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</si>
  <si>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</si>
  <si>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</si>
  <si>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</si>
  <si>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</si>
  <si>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</si>
  <si>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</si>
  <si>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</si>
  <si>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</si>
  <si>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</si>
  <si>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</si>
  <si>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</si>
  <si>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</si>
  <si>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</si>
  <si>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</si>
  <si>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</si>
  <si>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</si>
  <si>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</si>
  <si>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</si>
  <si>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</si>
  <si>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</si>
  <si>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</si>
  <si>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</si>
  <si>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</si>
  <si>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</si>
  <si>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</si>
  <si>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</si>
  <si>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</si>
  <si>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</si>
  <si>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</si>
  <si>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</si>
  <si>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</si>
  <si>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</si>
  <si>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</si>
  <si>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</si>
  <si>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</si>
  <si>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</si>
  <si>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</si>
  <si>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</si>
  <si>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</si>
  <si>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</si>
  <si>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</si>
  <si>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</si>
  <si>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</si>
  <si>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</si>
  <si>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</si>
  <si>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</si>
  <si>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</si>
  <si>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</si>
  <si>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</si>
  <si>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</si>
  <si>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</si>
  <si>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</si>
  <si>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</si>
  <si>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</si>
  <si>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</si>
  <si>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</si>
  <si>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</si>
  <si>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</si>
  <si>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</si>
  <si>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</si>
  <si>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</si>
  <si>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</si>
  <si>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</si>
  <si>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</si>
  <si>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</si>
  <si>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</si>
  <si>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</si>
  <si>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</si>
  <si>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</si>
  <si>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</si>
  <si>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</si>
  <si>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</si>
  <si>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</si>
  <si>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</si>
  <si>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</si>
  <si>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</si>
  <si>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</si>
  <si>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</si>
  <si>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</si>
  <si>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</si>
  <si>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</si>
  <si>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</si>
  <si>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</si>
  <si>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</si>
  <si>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</si>
  <si>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</si>
  <si>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</si>
  <si>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</si>
  <si>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</si>
  <si>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</si>
  <si>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</si>
  <si>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</si>
  <si>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</si>
  <si>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</si>
  <si>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</si>
  <si>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</si>
  <si>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</si>
  <si>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</si>
  <si>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</si>
  <si>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</si>
  <si>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</si>
  <si>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</si>
  <si>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</si>
  <si>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</si>
  <si>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</si>
  <si>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</si>
  <si>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</si>
  <si>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</si>
  <si>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</si>
  <si>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</si>
  <si>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</si>
  <si>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</si>
  <si>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</si>
  <si>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</si>
  <si>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</si>
  <si>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</si>
  <si>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</si>
  <si>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</si>
  <si>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</si>
  <si>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</si>
  <si>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</si>
  <si>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</si>
  <si>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</si>
  <si>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</si>
  <si>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</si>
  <si>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</si>
  <si>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</si>
  <si>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</si>
  <si>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</si>
  <si>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</si>
  <si>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</si>
  <si>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</si>
  <si>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</si>
  <si>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</si>
  <si>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</si>
  <si>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</si>
  <si>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</si>
  <si>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</si>
  <si>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</si>
  <si>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</si>
  <si>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</si>
  <si>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</si>
  <si>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</si>
  <si>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</si>
  <si>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</si>
  <si>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</si>
  <si>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</si>
  <si>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</si>
  <si>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</si>
  <si>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</si>
  <si>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</si>
  <si>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</si>
  <si>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</si>
  <si>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</si>
  <si>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</si>
  <si>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</si>
  <si>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</si>
  <si>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</si>
  <si>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</si>
  <si>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</si>
  <si>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</si>
  <si>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</si>
  <si>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</si>
  <si>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</si>
  <si>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</si>
  <si>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</si>
  <si>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</si>
  <si>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</si>
  <si>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</si>
  <si>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</si>
  <si>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</si>
  <si>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</si>
  <si>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</si>
  <si>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</si>
  <si>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</si>
  <si>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</si>
  <si>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</si>
  <si>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</si>
  <si>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</si>
  <si>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</si>
  <si>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</si>
  <si>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</si>
  <si>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</si>
  <si>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</si>
  <si>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</si>
  <si>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</si>
  <si>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</si>
  <si>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</si>
  <si>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</si>
  <si>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</si>
  <si>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</si>
  <si>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</si>
  <si>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</si>
  <si>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</si>
  <si>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</si>
  <si>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</si>
  <si>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</si>
  <si>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</si>
  <si>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</si>
  <si>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</si>
  <si>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</si>
  <si>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</si>
  <si>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</si>
  <si>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</si>
  <si>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</si>
  <si>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</si>
  <si>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</si>
  <si>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</si>
  <si>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</si>
  <si>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</si>
  <si>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</si>
  <si>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</si>
  <si>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</si>
  <si>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</si>
  <si>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</si>
  <si>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</si>
  <si>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</si>
  <si>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</si>
  <si>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</si>
  <si>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</si>
  <si>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</si>
  <si>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</si>
  <si>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</si>
  <si>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</si>
  <si>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</si>
  <si>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</si>
  <si>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</si>
  <si>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</si>
  <si>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</si>
  <si>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</si>
  <si>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</si>
  <si>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</si>
  <si>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</si>
  <si>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</si>
  <si>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</si>
  <si>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</si>
  <si>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</si>
  <si>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</si>
  <si>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</si>
  <si>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</si>
  <si>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</si>
  <si>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</si>
  <si>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</si>
  <si>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</si>
  <si>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</si>
  <si>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</si>
  <si>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</si>
  <si>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</si>
  <si>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</si>
  <si>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</si>
  <si>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</si>
  <si>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</si>
  <si>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</si>
  <si>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</si>
  <si>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</si>
  <si>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</si>
  <si>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</si>
  <si>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</si>
  <si>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</si>
  <si>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</si>
  <si>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</si>
  <si>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</si>
  <si>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</si>
  <si>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</si>
  <si>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</si>
  <si>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</si>
  <si>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</si>
  <si>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</si>
  <si>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</si>
  <si>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</si>
  <si>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</si>
  <si>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</si>
  <si>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</si>
  <si>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</si>
  <si>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</si>
  <si>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</si>
  <si>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</si>
  <si>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</si>
  <si>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</si>
  <si>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</si>
  <si>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</si>
  <si>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</si>
  <si>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</si>
  <si>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</si>
  <si>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</si>
  <si>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</si>
  <si>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</si>
  <si>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</si>
  <si>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</si>
  <si>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</si>
  <si>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</si>
  <si>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</si>
  <si>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</si>
  <si>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</si>
  <si>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</si>
  <si>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</si>
  <si>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</si>
  <si>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</si>
  <si>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</si>
  <si>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</si>
  <si>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</si>
  <si>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</si>
  <si>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</si>
  <si>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</si>
  <si>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</si>
  <si>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</si>
  <si>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</si>
  <si>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</si>
  <si>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</si>
  <si>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</si>
  <si>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</si>
  <si>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</si>
  <si>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</si>
  <si>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</si>
  <si>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</si>
  <si>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</si>
  <si>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</si>
  <si>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</si>
  <si>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</si>
  <si>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</si>
  <si>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</si>
  <si>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</si>
  <si>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</si>
  <si>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</si>
  <si>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</si>
  <si>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</si>
  <si>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</si>
  <si>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</si>
  <si>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</si>
  <si>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</si>
  <si>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</si>
  <si>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</si>
  <si>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</si>
  <si>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</si>
  <si>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</si>
  <si>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</si>
  <si>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</si>
  <si>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</si>
  <si>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</si>
  <si>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</si>
  <si>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</si>
  <si>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</si>
  <si>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</si>
  <si>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</si>
  <si>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</si>
  <si>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</si>
  <si>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</si>
  <si>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</si>
  <si>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</si>
  <si>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</si>
  <si>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</si>
  <si>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</si>
  <si>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</si>
  <si>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</si>
  <si>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</si>
  <si>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</si>
  <si>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</si>
  <si>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</si>
  <si>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</si>
  <si>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</si>
  <si>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</si>
  <si>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</si>
  <si>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</si>
  <si>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</si>
  <si>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</si>
  <si>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</si>
  <si>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</si>
  <si>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</si>
  <si>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</si>
  <si>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</si>
  <si>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</si>
  <si>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</si>
  <si>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</si>
  <si>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</si>
  <si>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</si>
  <si>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</si>
  <si>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</si>
  <si>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</si>
  <si>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</si>
  <si>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</si>
  <si>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</si>
  <si>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</si>
  <si>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</si>
  <si>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</si>
  <si>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</si>
  <si>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</si>
  <si>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</si>
  <si>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</si>
  <si>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</si>
  <si>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</si>
  <si>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</si>
  <si>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</si>
  <si>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</si>
  <si>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</si>
  <si>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</si>
  <si>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</si>
  <si>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</si>
  <si>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</si>
  <si>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</si>
  <si>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</si>
  <si>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</si>
  <si>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</si>
  <si>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</si>
  <si>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</si>
  <si>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</si>
  <si>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</si>
  <si>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</si>
  <si>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</si>
  <si>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</si>
  <si>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</si>
  <si>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</si>
  <si>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</si>
  <si>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</si>
  <si>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</si>
  <si>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</si>
  <si>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</si>
  <si>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</si>
  <si>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</si>
  <si>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</si>
  <si>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</si>
  <si>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</si>
  <si>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</si>
  <si>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</si>
  <si>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</si>
  <si>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</si>
  <si>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</si>
  <si>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</si>
  <si>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</si>
  <si>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</si>
  <si>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</si>
  <si>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</si>
  <si>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</si>
  <si>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</si>
  <si>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</si>
  <si>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</si>
  <si>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</si>
  <si>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</si>
  <si>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</si>
  <si>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</si>
  <si>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</si>
  <si>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</si>
  <si>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</si>
  <si>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</si>
  <si>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</si>
  <si>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</si>
  <si>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</si>
  <si>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</si>
  <si>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</si>
  <si>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</si>
  <si>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</si>
  <si>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</si>
  <si>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</si>
  <si>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</si>
  <si>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</si>
  <si>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</si>
  <si>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</si>
  <si>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</si>
  <si>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</si>
  <si>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</si>
  <si>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</si>
  <si>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</si>
  <si>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</si>
  <si>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</si>
  <si>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</si>
  <si>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</si>
  <si>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</si>
  <si>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</si>
  <si>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</si>
  <si>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</si>
  <si>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</si>
  <si>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</si>
  <si>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</si>
  <si>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</si>
  <si>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</si>
  <si>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</si>
  <si>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</si>
  <si>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</si>
  <si>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</si>
  <si>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</si>
  <si>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</si>
  <si>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</si>
  <si>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</si>
  <si>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</si>
  <si>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</si>
  <si>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</si>
  <si>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</si>
  <si>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</si>
  <si>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</si>
  <si>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</si>
  <si>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</si>
  <si>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</si>
  <si>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</si>
  <si>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</si>
  <si>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</si>
  <si>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</si>
  <si>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</si>
  <si>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</si>
  <si>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</si>
  <si>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</si>
  <si>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</si>
  <si>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</si>
  <si>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</si>
  <si>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</si>
  <si>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</si>
  <si>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</si>
  <si>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</si>
  <si>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</si>
  <si>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</si>
  <si>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</si>
  <si>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</si>
  <si>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</si>
  <si>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</si>
  <si>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</si>
  <si>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</si>
  <si>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</si>
  <si>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</si>
  <si>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</si>
  <si>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</si>
  <si>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</si>
  <si>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</si>
  <si>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</si>
  <si>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</si>
  <si>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</si>
  <si>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</si>
  <si>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</si>
  <si>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</si>
  <si>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</si>
  <si>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</si>
  <si>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</si>
  <si>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</si>
  <si>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</si>
  <si>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</si>
  <si>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</si>
  <si>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</si>
  <si>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</si>
  <si>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</si>
  <si>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</si>
  <si>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</si>
  <si>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</si>
  <si>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</si>
  <si>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</si>
  <si>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</si>
  <si>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</si>
  <si>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</si>
  <si>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</si>
  <si>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</si>
  <si>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</si>
  <si>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</si>
  <si>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</si>
  <si>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</si>
  <si>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</si>
  <si>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</si>
  <si>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</si>
  <si>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</si>
  <si>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</si>
  <si>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</si>
  <si>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</si>
  <si>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</si>
  <si>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</si>
  <si>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</si>
  <si>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</si>
  <si>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</si>
  <si>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</si>
  <si>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</si>
  <si>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</si>
  <si>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</si>
  <si>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</si>
  <si>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</si>
  <si>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</si>
  <si>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</si>
  <si>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</si>
  <si>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</si>
  <si>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</si>
  <si>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</si>
  <si>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</si>
  <si>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</si>
  <si>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</si>
  <si>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</si>
  <si>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</si>
  <si>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</si>
  <si>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</si>
  <si>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</si>
  <si>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</si>
  <si>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</si>
  <si>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</si>
  <si>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</si>
  <si>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</si>
  <si>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</si>
  <si>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</si>
  <si>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</si>
  <si>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</si>
  <si>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</si>
  <si>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</si>
  <si>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</si>
  <si>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</si>
  <si>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</si>
  <si>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</si>
  <si>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</si>
  <si>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</si>
  <si>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</si>
  <si>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</si>
  <si>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</si>
  <si>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</si>
  <si>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</si>
  <si>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</si>
  <si>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</si>
  <si>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</si>
  <si>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</si>
  <si>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</si>
  <si>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</si>
  <si>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</si>
  <si>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</si>
  <si>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</si>
  <si>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</si>
  <si>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</si>
  <si>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</si>
  <si>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</si>
  <si>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</si>
  <si>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</si>
  <si>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</si>
  <si>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</si>
  <si>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</si>
  <si>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</si>
  <si>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</si>
  <si>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</si>
  <si>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</si>
  <si>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</si>
  <si>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</si>
  <si>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</si>
  <si>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</si>
  <si>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</si>
  <si>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</si>
  <si>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</si>
  <si>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</si>
  <si>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</si>
  <si>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</si>
  <si>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</si>
  <si>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</si>
  <si>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</si>
  <si>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</si>
  <si>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</si>
  <si>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</si>
  <si>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</si>
  <si>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</si>
  <si>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</si>
  <si>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</si>
  <si>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</si>
  <si>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</si>
  <si>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</si>
  <si>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</si>
  <si>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</si>
  <si>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</si>
  <si>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</si>
  <si>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</si>
  <si>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</si>
  <si>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</si>
  <si>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</si>
  <si>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</si>
  <si>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</si>
  <si>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</si>
  <si>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</si>
  <si>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</si>
  <si>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</si>
  <si>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</si>
  <si>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</si>
  <si>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</si>
  <si>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</si>
  <si>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</si>
  <si>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</si>
  <si>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</si>
  <si>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</si>
  <si>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</si>
  <si>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</si>
  <si>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</si>
  <si>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</si>
  <si>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</si>
  <si>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</si>
  <si>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</si>
  <si>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</si>
  <si>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</si>
  <si>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</si>
  <si>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</si>
  <si>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</si>
  <si>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</si>
  <si>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</si>
  <si>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</si>
  <si>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</si>
  <si>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</si>
  <si>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</si>
  <si>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</si>
  <si>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</si>
  <si>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</si>
  <si>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</si>
  <si>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</si>
  <si>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</si>
  <si>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</si>
  <si>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</si>
  <si>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</si>
  <si>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</si>
  <si>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</si>
  <si>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</si>
  <si>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</si>
  <si>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</si>
  <si>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</si>
  <si>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</si>
  <si>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</si>
  <si>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</si>
  <si>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</si>
  <si>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</si>
  <si>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</si>
  <si>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</si>
  <si>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</si>
  <si>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</si>
  <si>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</si>
  <si>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</si>
  <si>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</si>
  <si>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</si>
  <si>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</si>
  <si>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</si>
  <si>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</si>
  <si>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</si>
  <si>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</si>
  <si>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</si>
  <si>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</si>
  <si>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</si>
  <si>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</si>
  <si>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</si>
  <si>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</si>
  <si>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</si>
  <si>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</si>
  <si>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</si>
  <si>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</si>
  <si>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</si>
  <si>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</si>
  <si>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</si>
  <si>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</si>
  <si>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</si>
  <si>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</si>
  <si>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</si>
  <si>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</si>
  <si>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</si>
  <si>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</si>
  <si>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</si>
  <si>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</si>
  <si>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</si>
  <si>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</si>
  <si>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</si>
  <si>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</si>
  <si>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</si>
  <si>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</si>
  <si>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</si>
  <si>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</si>
  <si>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</si>
  <si>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</si>
  <si>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</si>
  <si>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</si>
  <si>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</si>
  <si>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</si>
  <si>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</si>
  <si>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</si>
  <si>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</si>
  <si>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</si>
  <si>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</si>
  <si>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</si>
  <si>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</si>
  <si>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</si>
  <si>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</si>
  <si>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</si>
  <si>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</si>
  <si>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</si>
  <si>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</si>
  <si>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</si>
  <si>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</si>
  <si>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</si>
  <si>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</si>
  <si>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</si>
  <si>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</si>
  <si>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</si>
  <si>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</si>
  <si>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</si>
  <si>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</si>
  <si>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</si>
  <si>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</si>
  <si>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</si>
  <si>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</si>
  <si>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</si>
  <si>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</si>
  <si>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</si>
  <si>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</si>
  <si>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</si>
  <si>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</si>
  <si>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</si>
  <si>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</si>
  <si>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</si>
  <si>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</si>
  <si>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</si>
  <si>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</si>
  <si>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</si>
  <si>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</si>
  <si>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</si>
  <si>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</si>
  <si>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</si>
  <si>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</si>
  <si>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</si>
  <si>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</si>
  <si>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</si>
  <si>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</si>
  <si>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</si>
  <si>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</si>
  <si>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</si>
  <si>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</si>
  <si>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</si>
  <si>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</si>
  <si>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</si>
  <si>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</si>
  <si>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</si>
  <si>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</si>
  <si>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</si>
  <si>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</si>
  <si>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</si>
  <si>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</si>
  <si>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</si>
  <si>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</si>
  <si>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</si>
  <si>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</si>
  <si>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</si>
  <si>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</si>
  <si>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</si>
  <si>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</si>
  <si>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</si>
  <si>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</si>
  <si>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</si>
  <si>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</si>
  <si>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</si>
  <si>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</si>
  <si>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</si>
  <si>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</si>
  <si>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</si>
  <si>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</si>
  <si>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</si>
  <si>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</si>
  <si>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</si>
  <si>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</si>
  <si>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</si>
  <si>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</si>
  <si>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</si>
  <si>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</si>
  <si>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</si>
  <si>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</si>
  <si>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</si>
  <si>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</si>
  <si>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</si>
  <si>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</si>
  <si>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</si>
  <si>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</si>
  <si>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</si>
  <si>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</si>
  <si>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</si>
  <si>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</si>
  <si>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</si>
  <si>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</si>
  <si>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</si>
  <si>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</si>
  <si>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</si>
  <si>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</si>
  <si>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</si>
  <si>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</si>
  <si>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</si>
  <si>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</si>
  <si>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</si>
  <si>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</si>
  <si>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</si>
  <si>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</si>
  <si>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</si>
  <si>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</si>
  <si>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</si>
  <si>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</si>
  <si>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</si>
  <si>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</si>
  <si>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</si>
  <si>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</si>
  <si>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</si>
  <si>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</si>
  <si>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</si>
  <si>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</si>
  <si>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</si>
  <si>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</si>
  <si>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</si>
  <si>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</si>
  <si>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</si>
  <si>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</si>
  <si>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</si>
  <si>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</si>
  <si>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</si>
  <si>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</si>
  <si>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</si>
  <si>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</si>
  <si>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</si>
  <si>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</si>
  <si>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</si>
  <si>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</si>
  <si>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</si>
  <si>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</si>
  <si>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</si>
  <si>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</si>
  <si>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</si>
  <si>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</si>
  <si>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</si>
  <si>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</si>
  <si>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</si>
  <si>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</si>
  <si>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</si>
  <si>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</si>
  <si>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</si>
  <si>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</si>
  <si>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</si>
  <si>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</si>
  <si>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</si>
  <si>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</si>
  <si>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</si>
  <si>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</si>
  <si>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</si>
  <si>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</si>
  <si>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</si>
  <si>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</si>
  <si>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</si>
  <si>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</si>
  <si>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</si>
  <si>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</si>
  <si>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</si>
  <si>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</si>
  <si>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</si>
  <si>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</si>
  <si>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</si>
  <si>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</si>
  <si>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</si>
  <si>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</si>
  <si>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</si>
  <si>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</si>
  <si>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</si>
  <si>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</si>
  <si>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</si>
  <si>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</si>
  <si>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</si>
  <si>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</si>
  <si>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</si>
  <si>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</si>
  <si>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</si>
  <si>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</si>
  <si>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</si>
  <si>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</si>
  <si>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</si>
  <si>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</si>
  <si>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</si>
  <si>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</si>
  <si>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</si>
  <si>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</si>
  <si>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</si>
  <si>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</si>
  <si>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</si>
  <si>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</si>
  <si>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</si>
  <si>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</si>
  <si>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</si>
  <si>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</si>
  <si>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</si>
  <si>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</si>
  <si>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</si>
  <si>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</si>
  <si>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</si>
  <si>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</si>
  <si>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</si>
  <si>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</si>
  <si>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</si>
  <si>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</si>
  <si>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</si>
  <si>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</si>
  <si>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</si>
  <si>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</si>
  <si>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</si>
  <si>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</si>
  <si>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</si>
  <si>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</si>
  <si>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</si>
  <si>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</si>
  <si>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</si>
  <si>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</si>
  <si>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</si>
  <si>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</si>
  <si>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</si>
  <si>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</si>
  <si>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</si>
  <si>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</si>
  <si>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</si>
  <si>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</si>
  <si>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</si>
  <si>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</si>
  <si>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</si>
  <si>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</si>
  <si>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</si>
  <si>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</si>
  <si>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</si>
  <si>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</si>
  <si>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</si>
  <si>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</si>
  <si>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</si>
  <si>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</si>
  <si>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</si>
  <si>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</si>
  <si>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</si>
  <si>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</si>
  <si>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</si>
  <si>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</si>
  <si>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</si>
  <si>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</si>
  <si>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</si>
  <si>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</si>
  <si>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</si>
  <si>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</si>
  <si>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</si>
  <si>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</si>
  <si>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</si>
  <si>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</si>
  <si>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</si>
  <si>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</si>
  <si>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</si>
  <si>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</si>
  <si>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</si>
  <si>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</si>
  <si>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</si>
  <si>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</si>
  <si>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</si>
  <si>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</si>
  <si>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</si>
  <si>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</si>
  <si>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</si>
  <si>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</si>
  <si>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</si>
  <si>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</si>
  <si>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</si>
  <si>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</si>
  <si>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</si>
  <si>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</si>
  <si>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</si>
  <si>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</si>
  <si>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</si>
  <si>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</si>
  <si>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</si>
  <si>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</si>
  <si>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</si>
  <si>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</si>
  <si>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</si>
  <si>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</si>
  <si>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</si>
  <si>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</si>
  <si>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</si>
  <si>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</si>
  <si>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</si>
  <si>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</si>
  <si>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</si>
  <si>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</si>
  <si>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</si>
  <si>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</si>
  <si>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</si>
  <si>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</si>
  <si>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</si>
  <si>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</si>
  <si>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</si>
  <si>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</si>
  <si>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</si>
  <si>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</si>
  <si>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</si>
  <si>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</si>
  <si>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</si>
  <si>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</si>
  <si>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</si>
  <si>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</si>
  <si>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</si>
  <si>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</si>
  <si>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</si>
  <si>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</si>
  <si>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</si>
  <si>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</si>
  <si>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</si>
  <si>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</si>
  <si>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</si>
  <si>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</si>
  <si>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</si>
  <si>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</si>
  <si>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</si>
  <si>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</si>
  <si>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</si>
  <si>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</si>
  <si>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</si>
  <si>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</si>
  <si>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</si>
  <si>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</si>
  <si>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</si>
  <si>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</si>
  <si>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</si>
  <si>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</si>
  <si>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</si>
  <si>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</si>
  <si>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</si>
  <si>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</si>
  <si>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</si>
  <si>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</si>
  <si>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</si>
  <si>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</si>
  <si>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</si>
  <si>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</si>
  <si>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</si>
  <si>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</si>
  <si>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</si>
  <si>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</si>
  <si>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</si>
  <si>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</si>
  <si>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</si>
  <si>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</si>
  <si>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</si>
  <si>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</si>
  <si>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</si>
  <si>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</si>
  <si>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</si>
  <si>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</si>
  <si>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</si>
  <si>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</si>
  <si>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</si>
  <si>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</si>
  <si>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</si>
  <si>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</si>
  <si>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</si>
  <si>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</si>
  <si>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</si>
  <si>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</si>
  <si>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</si>
  <si>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</si>
  <si>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</si>
  <si>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</si>
  <si>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</si>
  <si>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</si>
  <si>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</si>
  <si>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</si>
  <si>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</si>
  <si>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</si>
  <si>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</si>
  <si>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</si>
  <si>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</si>
  <si>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</si>
  <si>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</si>
  <si>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</si>
  <si>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</si>
  <si>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</si>
  <si>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</si>
  <si>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</si>
  <si>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</si>
  <si>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</si>
  <si>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</si>
  <si>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</si>
  <si>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</si>
  <si>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</si>
  <si>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</si>
  <si>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</si>
  <si>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</si>
  <si>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</si>
  <si>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</si>
  <si>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</si>
  <si>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</si>
  <si>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</si>
  <si>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</si>
  <si>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</si>
  <si>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</si>
  <si>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</si>
  <si>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</si>
  <si>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</si>
  <si>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</si>
  <si>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</si>
  <si>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</si>
  <si>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</si>
  <si>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</si>
  <si>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</si>
  <si>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</si>
  <si>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</si>
  <si>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</si>
  <si>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</si>
  <si>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</si>
  <si>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</si>
  <si>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</si>
  <si>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</si>
  <si>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</si>
  <si>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</si>
  <si>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</si>
  <si>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</si>
  <si>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</si>
  <si>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</si>
  <si>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</si>
  <si>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</si>
  <si>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</si>
  <si>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</si>
  <si>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</si>
  <si>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</si>
  <si>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</si>
  <si>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</si>
  <si>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</si>
  <si>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</si>
  <si>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</si>
  <si>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</si>
  <si>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</si>
  <si>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</si>
  <si>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</si>
  <si>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</si>
  <si>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</si>
  <si>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</si>
  <si>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</si>
  <si>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</si>
  <si>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</si>
  <si>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</si>
  <si>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</si>
  <si>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</si>
  <si>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</si>
  <si>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</si>
  <si>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</si>
  <si>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</si>
  <si>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</si>
  <si>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</si>
  <si>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</si>
  <si>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</si>
  <si>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</si>
  <si>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</si>
  <si>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</si>
  <si>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</si>
  <si>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</si>
  <si>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</si>
  <si>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</si>
  <si>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</si>
  <si>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</si>
  <si>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</si>
  <si>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</si>
  <si>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</si>
  <si>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</si>
  <si>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</si>
  <si>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</si>
  <si>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</si>
  <si>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</si>
  <si>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</si>
  <si>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</si>
  <si>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</si>
  <si>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</si>
  <si>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</si>
  <si>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</si>
  <si>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</si>
  <si>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</si>
  <si>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</si>
  <si>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</si>
  <si>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</si>
  <si>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</si>
  <si>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</si>
  <si>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</si>
  <si>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</si>
  <si>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</si>
  <si>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</si>
  <si>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</si>
  <si>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</si>
  <si>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</si>
  <si>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</si>
  <si>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</si>
  <si>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</si>
  <si>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</si>
  <si>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</si>
  <si>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</si>
  <si>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</si>
  <si>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</si>
  <si>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</si>
  <si>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</si>
  <si>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</si>
  <si>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</si>
  <si>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</si>
  <si>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</si>
  <si>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</si>
  <si>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</si>
  <si>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</si>
  <si>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</si>
  <si>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</si>
  <si>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</si>
  <si>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</si>
  <si>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</si>
  <si>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</si>
  <si>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</si>
  <si>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</si>
  <si>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</si>
  <si>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</si>
  <si>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</si>
  <si>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</si>
  <si>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</si>
  <si>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</si>
  <si>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</si>
  <si>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</si>
  <si>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</si>
  <si>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</si>
  <si>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</si>
  <si>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</si>
  <si>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</si>
  <si>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</si>
  <si>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</si>
  <si>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</si>
  <si>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</si>
  <si>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</si>
  <si>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</si>
  <si>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</si>
  <si>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</si>
  <si>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</si>
  <si>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</si>
  <si>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</si>
  <si>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</si>
  <si>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</si>
  <si>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</si>
  <si>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</si>
  <si>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</si>
  <si>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</si>
  <si>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</si>
  <si>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</si>
  <si>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</si>
  <si>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</si>
  <si>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</si>
  <si>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</si>
  <si>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</si>
  <si>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</si>
  <si>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</si>
  <si>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</si>
  <si>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</si>
  <si>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</si>
  <si>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</si>
  <si>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</si>
  <si>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</si>
  <si>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</si>
  <si>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</si>
  <si>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</si>
  <si>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</si>
  <si>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</si>
  <si>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</si>
  <si>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</si>
  <si>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</si>
  <si>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</si>
  <si>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</si>
  <si>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</si>
  <si>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</si>
  <si>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</si>
  <si>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</si>
  <si>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</si>
  <si>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</si>
  <si>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</si>
  <si>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</si>
  <si>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</si>
  <si>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</si>
  <si>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</si>
  <si>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</si>
  <si>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</si>
  <si>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</si>
  <si>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</si>
  <si>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</si>
  <si>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</si>
  <si>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</si>
  <si>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</si>
  <si>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</si>
  <si>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</si>
  <si>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</si>
  <si>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</si>
  <si>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</si>
  <si>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</si>
  <si>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</si>
  <si>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</si>
  <si>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</si>
  <si>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</si>
  <si>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</si>
  <si>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</si>
  <si>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</si>
  <si>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</si>
  <si>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</si>
  <si>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</si>
  <si>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</si>
  <si>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</si>
  <si>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</si>
  <si>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</si>
  <si>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</si>
  <si>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</si>
  <si>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</si>
  <si>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</si>
  <si>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</si>
  <si>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</si>
  <si>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</si>
  <si>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</si>
  <si>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</si>
  <si>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</si>
  <si>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</si>
  <si>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</si>
  <si>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</si>
  <si>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</si>
  <si>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</si>
  <si>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</si>
  <si>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</si>
  <si>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</si>
  <si>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</si>
  <si>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</si>
  <si>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</si>
  <si>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</si>
  <si>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</si>
  <si>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</si>
  <si>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</si>
  <si>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</si>
  <si>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</si>
  <si>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</si>
  <si>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</si>
  <si>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</si>
  <si>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</si>
  <si>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</si>
  <si>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</si>
  <si>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</si>
  <si>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</si>
  <si>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</si>
  <si>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</si>
  <si>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</si>
  <si>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</si>
  <si>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</si>
  <si>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</si>
  <si>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</si>
  <si>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</si>
  <si>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</si>
  <si>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</si>
  <si>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</si>
  <si>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</si>
  <si>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</si>
  <si>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</si>
  <si>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</si>
  <si>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</si>
  <si>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</si>
  <si>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</si>
  <si>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</si>
  <si>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</si>
  <si>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</si>
  <si>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</si>
  <si>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</si>
  <si>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</si>
  <si>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</si>
  <si>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</si>
  <si>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</si>
  <si>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</si>
  <si>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</si>
  <si>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</si>
  <si>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</si>
  <si>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</si>
  <si>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</si>
  <si>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</si>
  <si>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</si>
  <si>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</si>
  <si>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</si>
  <si>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</si>
  <si>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</si>
  <si>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</si>
  <si>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</si>
  <si>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</si>
  <si>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</si>
  <si>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</si>
  <si>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</si>
  <si>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</si>
  <si>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</si>
  <si>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</si>
  <si>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</si>
  <si>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</si>
  <si>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</si>
  <si>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</si>
  <si>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</si>
  <si>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</si>
  <si>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</si>
  <si>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</si>
  <si>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</si>
  <si>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</si>
  <si>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</si>
  <si>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</si>
  <si>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</si>
  <si>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</si>
  <si>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</si>
  <si>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</si>
  <si>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</si>
  <si>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</si>
  <si>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</si>
  <si>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</si>
  <si>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</si>
  <si>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</si>
  <si>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</si>
  <si>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</si>
  <si>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</si>
  <si>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</si>
  <si>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</si>
  <si>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</si>
  <si>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</si>
  <si>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</si>
  <si>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</si>
  <si>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</si>
  <si>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</si>
  <si>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</si>
  <si>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</si>
  <si>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</si>
  <si>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</si>
  <si>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</si>
  <si>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</si>
  <si>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</si>
  <si>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</si>
  <si>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</si>
  <si>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</si>
  <si>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</si>
  <si>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</si>
  <si>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</si>
  <si>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</si>
  <si>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</si>
  <si>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</si>
  <si>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</si>
  <si>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</si>
  <si>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</si>
  <si>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</si>
  <si>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</si>
  <si>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</si>
  <si>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</si>
  <si>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</si>
  <si>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</si>
  <si>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</si>
  <si>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</si>
  <si>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</si>
  <si>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</si>
  <si>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</si>
  <si>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</si>
  <si>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</si>
  <si>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</si>
  <si>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</si>
  <si>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</si>
  <si>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</si>
  <si>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</si>
  <si>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</si>
  <si>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</si>
  <si>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</si>
  <si>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</si>
  <si>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</si>
  <si>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</si>
  <si>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</si>
  <si>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</si>
  <si>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</si>
  <si>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</si>
  <si>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</si>
  <si>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</si>
  <si>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</si>
  <si>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</si>
  <si>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</si>
  <si>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</si>
  <si>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</si>
  <si>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</si>
  <si>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</si>
  <si>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</si>
  <si>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</si>
  <si>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</si>
  <si>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</si>
  <si>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</si>
  <si>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</si>
  <si>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</si>
  <si>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</si>
  <si>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</si>
  <si>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</si>
  <si>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</si>
  <si>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</si>
  <si>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</si>
  <si>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</si>
  <si>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</si>
  <si>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</si>
  <si>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</si>
  <si>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</si>
  <si>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</si>
  <si>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</si>
  <si>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</si>
  <si>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</si>
  <si>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</si>
  <si>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</si>
  <si>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</si>
  <si>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</si>
  <si>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</si>
  <si>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</si>
  <si>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</si>
  <si>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</si>
  <si>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</si>
  <si>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</si>
  <si>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</si>
  <si>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</si>
  <si>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</si>
  <si>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</si>
  <si>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</si>
  <si>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</si>
  <si>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</si>
  <si>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</si>
  <si>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</si>
  <si>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</si>
  <si>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</si>
  <si>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</si>
  <si>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</si>
  <si>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</si>
  <si>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</si>
  <si>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</si>
  <si>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</si>
  <si>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</si>
  <si>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</si>
  <si>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</si>
  <si>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</si>
  <si>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</si>
  <si>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</si>
  <si>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</si>
  <si>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</si>
  <si>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</si>
  <si>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</si>
  <si>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</si>
  <si>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</si>
  <si>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</si>
  <si>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</si>
  <si>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</si>
  <si>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</si>
  <si>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</si>
  <si>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</si>
  <si>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</si>
  <si>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</si>
  <si>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</si>
  <si>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</si>
  <si>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</si>
  <si>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</si>
  <si>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</si>
  <si>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</si>
  <si>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</si>
  <si>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</si>
  <si>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</si>
  <si>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</si>
  <si>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</si>
  <si>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</si>
  <si>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</si>
  <si>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</si>
  <si>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</si>
  <si>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</si>
  <si>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</si>
  <si>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</si>
  <si>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</si>
  <si>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</si>
  <si>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</si>
  <si>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</si>
  <si>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</si>
  <si>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</si>
  <si>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</si>
  <si>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</si>
  <si>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</si>
  <si>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</si>
  <si>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</si>
  <si>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</si>
  <si>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</si>
  <si>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</si>
  <si>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</si>
  <si>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</si>
  <si>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</si>
  <si>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</si>
  <si>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</si>
  <si>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</si>
  <si>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</si>
  <si>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</si>
  <si>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</si>
  <si>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</si>
  <si>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</si>
  <si>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</si>
  <si>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</si>
  <si>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</si>
  <si>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</si>
  <si>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</si>
  <si>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</si>
  <si>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</si>
  <si>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</si>
  <si>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</si>
  <si>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</si>
  <si>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</si>
  <si>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</si>
  <si>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</si>
  <si>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</si>
  <si>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</si>
  <si>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</si>
  <si>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</si>
  <si>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</si>
  <si>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</si>
  <si>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</si>
  <si>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</si>
  <si>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</si>
  <si>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</si>
  <si>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</si>
  <si>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</si>
  <si>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</si>
  <si>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</si>
  <si>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</si>
  <si>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</si>
  <si>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</si>
  <si>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</si>
  <si>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</si>
  <si>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</si>
  <si>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</si>
  <si>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</si>
  <si>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</si>
  <si>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</si>
  <si>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</si>
  <si>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</si>
  <si>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</si>
  <si>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</si>
  <si>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</si>
  <si>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</si>
  <si>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</si>
  <si>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</si>
  <si>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</si>
  <si>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</si>
  <si>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</si>
  <si>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</si>
  <si>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</si>
  <si>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</si>
  <si>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</si>
  <si>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</si>
  <si>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</si>
  <si>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</si>
  <si>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</si>
  <si>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</si>
  <si>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</si>
  <si>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</si>
  <si>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</si>
  <si>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</si>
  <si>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</si>
  <si>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</si>
  <si>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</si>
  <si>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</si>
  <si>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</si>
  <si>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</si>
  <si>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</si>
  <si>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</si>
  <si>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</si>
  <si>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</si>
  <si>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</si>
  <si>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</si>
  <si>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</si>
  <si>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</si>
  <si>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</si>
  <si>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</si>
  <si>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</si>
  <si>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</si>
  <si>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</si>
  <si>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</si>
  <si>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</si>
  <si>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</si>
  <si>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</si>
  <si>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</si>
  <si>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</si>
  <si>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</si>
  <si>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</si>
  <si>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</si>
  <si>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</si>
  <si>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</si>
  <si>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</si>
  <si>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</si>
  <si>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</si>
  <si>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</si>
  <si>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</si>
  <si>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</si>
  <si>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</si>
  <si>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</si>
  <si>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</si>
  <si>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</si>
  <si>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</si>
  <si>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</si>
  <si>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</si>
  <si>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</si>
  <si>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</si>
  <si>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</si>
  <si>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</si>
  <si>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</si>
  <si>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</si>
  <si>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</si>
  <si>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</si>
  <si>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</si>
  <si>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</si>
  <si>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</si>
  <si>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</si>
  <si>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</si>
  <si>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</si>
  <si>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</si>
  <si>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</si>
  <si>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</si>
  <si>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</si>
  <si>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</si>
  <si>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</si>
  <si>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</si>
  <si>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</si>
  <si>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</si>
  <si>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</si>
  <si>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</si>
  <si>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</si>
  <si>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</si>
  <si>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</si>
  <si>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</si>
  <si>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</si>
  <si>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</si>
  <si>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</si>
  <si>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</si>
  <si>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</si>
  <si>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</si>
  <si>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</si>
  <si>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</si>
  <si>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</si>
  <si>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</si>
  <si>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</si>
  <si>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</si>
  <si>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</si>
  <si>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</si>
  <si>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</si>
  <si>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</si>
  <si>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</si>
  <si>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</si>
  <si>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</si>
  <si>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</si>
  <si>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</si>
  <si>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</si>
  <si>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</si>
  <si>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</si>
  <si>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</si>
  <si>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</si>
  <si>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</si>
  <si>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</si>
  <si>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</si>
  <si>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</si>
  <si>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</si>
  <si>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</si>
  <si>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</si>
  <si>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</si>
  <si>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</si>
  <si>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</si>
  <si>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</si>
  <si>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</si>
  <si>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</si>
  <si>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</si>
  <si>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</si>
  <si>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</si>
  <si>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</si>
  <si>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</si>
  <si>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</si>
  <si>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</si>
  <si>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</si>
  <si>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</si>
  <si>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</si>
  <si>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</si>
  <si>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</si>
  <si>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</si>
  <si>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</si>
  <si>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</si>
  <si>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</si>
  <si>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</si>
  <si>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</si>
  <si>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</si>
  <si>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</si>
  <si>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</si>
  <si>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</si>
  <si>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</si>
  <si>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</si>
  <si>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</si>
  <si>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</si>
  <si>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</si>
  <si>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</si>
  <si>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</si>
  <si>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</si>
  <si>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</si>
  <si>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</si>
  <si>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</si>
  <si>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</si>
  <si>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</si>
  <si>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</si>
  <si>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</si>
  <si>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</si>
  <si>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</si>
  <si>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</si>
  <si>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</si>
  <si>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</si>
  <si>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</si>
  <si>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</si>
  <si>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</si>
  <si>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</si>
  <si>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</si>
  <si>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</si>
  <si>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</si>
  <si>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</si>
  <si>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</si>
  <si>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</si>
  <si>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</si>
  <si>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</si>
  <si>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</si>
  <si>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</si>
  <si>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</si>
  <si>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</si>
  <si>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</si>
  <si>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</si>
  <si>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</si>
  <si>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</si>
  <si>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</si>
  <si>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</si>
  <si>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</si>
  <si>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</si>
  <si>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</si>
  <si>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</si>
  <si>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</si>
  <si>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</si>
  <si>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</si>
  <si>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</si>
  <si>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</si>
  <si>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</si>
  <si>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</si>
  <si>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</si>
  <si>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</si>
  <si>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</si>
  <si>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</si>
  <si>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</si>
  <si>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</si>
  <si>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</si>
  <si>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</si>
  <si>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</si>
  <si>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</si>
  <si>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</si>
  <si>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</si>
  <si>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</si>
  <si>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</si>
  <si>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</si>
  <si>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</si>
  <si>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</si>
  <si>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</si>
  <si>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</si>
  <si>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</si>
  <si>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</si>
  <si>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</si>
  <si>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</si>
  <si>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</si>
  <si>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</si>
  <si>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</si>
  <si>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</si>
  <si>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</si>
  <si>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</si>
  <si>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</si>
  <si>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</si>
  <si>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</si>
  <si>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</si>
  <si>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</si>
  <si>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</si>
  <si>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</si>
  <si>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</si>
  <si>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</si>
  <si>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</si>
  <si>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</si>
  <si>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</si>
  <si>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</si>
  <si>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</si>
  <si>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</si>
  <si>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</si>
  <si>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</si>
  <si>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</si>
  <si>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</si>
  <si>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</si>
  <si>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</si>
  <si>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</si>
  <si>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</si>
  <si>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</si>
  <si>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</si>
  <si>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</si>
  <si>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</si>
  <si>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</si>
  <si>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</si>
  <si>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</si>
  <si>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</si>
  <si>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</si>
  <si>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</si>
  <si>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</si>
  <si>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</si>
  <si>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</si>
  <si>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</si>
  <si>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</si>
  <si>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</si>
  <si>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</si>
  <si>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</si>
  <si>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</si>
  <si>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</si>
  <si>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</si>
  <si>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</si>
  <si>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</si>
  <si>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</si>
  <si>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</si>
  <si>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</si>
  <si>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</si>
  <si>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</si>
  <si>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</si>
  <si>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</si>
  <si>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</si>
  <si>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</si>
  <si>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</si>
  <si>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</si>
  <si>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</si>
  <si>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</si>
  <si>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</si>
  <si>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</si>
  <si>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</si>
  <si>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</si>
  <si>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</si>
  <si>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</si>
  <si>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</si>
  <si>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</si>
  <si>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</si>
  <si>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</si>
  <si>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</si>
  <si>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</si>
  <si>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</si>
  <si>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</si>
  <si>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</si>
  <si>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</si>
  <si>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</si>
  <si>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</si>
  <si>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</si>
  <si>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</si>
  <si>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</si>
  <si>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</si>
  <si>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</si>
  <si>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</si>
  <si>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</si>
  <si>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</si>
  <si>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</si>
  <si>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</si>
  <si>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</si>
  <si>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</si>
  <si>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</si>
  <si>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</si>
  <si>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</si>
  <si>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</si>
  <si>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</si>
  <si>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</si>
  <si>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</si>
  <si>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</si>
  <si>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</si>
  <si>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</si>
  <si>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</si>
  <si>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</si>
  <si>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</si>
  <si>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</si>
  <si>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</si>
  <si>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</si>
  <si>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</si>
  <si>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</si>
  <si>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</si>
  <si>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</si>
  <si>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</si>
  <si>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</si>
  <si>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</si>
  <si>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</si>
  <si>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</si>
  <si>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</si>
  <si>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</si>
  <si>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</si>
  <si>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</si>
  <si>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</si>
  <si>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</si>
  <si>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</si>
  <si>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</si>
  <si>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</si>
  <si>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</si>
  <si>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</si>
  <si>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</si>
  <si>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</si>
  <si>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</si>
  <si>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</si>
  <si>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</si>
  <si>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</si>
  <si>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</si>
  <si>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</si>
  <si>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</si>
  <si>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</si>
  <si>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</si>
  <si>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</si>
  <si>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</si>
  <si>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</si>
  <si>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</si>
  <si>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</si>
  <si>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</si>
  <si>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</si>
  <si>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</si>
  <si>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</si>
  <si>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</si>
  <si>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</si>
  <si>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</si>
  <si>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</si>
  <si>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</si>
  <si>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</si>
  <si>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</si>
  <si>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</si>
  <si>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</si>
  <si>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</si>
  <si>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</si>
  <si>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</si>
  <si>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</si>
  <si>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</si>
  <si>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</si>
  <si>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</si>
  <si>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</si>
  <si>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</si>
  <si>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</si>
  <si>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</si>
  <si>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</si>
  <si>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</si>
  <si>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</si>
  <si>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</si>
  <si>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</si>
  <si>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</si>
  <si>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</si>
  <si>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</si>
  <si>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</si>
  <si>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</si>
  <si>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</si>
  <si>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</si>
  <si>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</si>
  <si>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</si>
  <si>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</si>
  <si>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</si>
  <si>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</si>
  <si>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</si>
  <si>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</si>
  <si>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</si>
  <si>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</si>
  <si>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</si>
  <si>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</si>
  <si>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</si>
  <si>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</si>
  <si>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</si>
  <si>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</si>
  <si>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</si>
  <si>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</si>
  <si>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</si>
  <si>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</si>
  <si>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</si>
  <si>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</si>
  <si>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</si>
  <si>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</si>
  <si>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</si>
  <si>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</si>
  <si>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</si>
  <si>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</si>
  <si>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</si>
  <si>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</si>
  <si>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</si>
  <si>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</si>
  <si>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</si>
  <si>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</si>
  <si>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</si>
  <si>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</si>
  <si>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</si>
  <si>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</si>
  <si>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</si>
  <si>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</si>
  <si>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</si>
  <si>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</si>
  <si>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</si>
  <si>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</si>
  <si>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</si>
  <si>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</si>
  <si>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</si>
  <si>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</si>
  <si>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</si>
  <si>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</si>
  <si>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</si>
  <si>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</si>
  <si>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</si>
  <si>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</si>
  <si>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</si>
  <si>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</si>
  <si>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</si>
  <si>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</si>
  <si>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</si>
  <si>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</si>
  <si>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</si>
  <si>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</si>
  <si>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</si>
  <si>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</si>
  <si>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</si>
  <si>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</si>
  <si>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</si>
  <si>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</si>
  <si>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</si>
  <si>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</si>
  <si>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</si>
  <si>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</si>
  <si>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</si>
  <si>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</si>
  <si>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</si>
  <si>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</si>
  <si>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</si>
  <si>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</si>
  <si>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</si>
  <si>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</si>
  <si>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</si>
  <si>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</si>
  <si>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</si>
  <si>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</si>
  <si>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</si>
  <si>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</si>
  <si>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</si>
  <si>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</si>
  <si>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</si>
  <si>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</si>
  <si>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</si>
  <si>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</si>
  <si>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</si>
  <si>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</si>
  <si>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</si>
  <si>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</si>
  <si>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</si>
  <si>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</si>
  <si>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</si>
  <si>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</si>
  <si>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</si>
  <si>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</si>
  <si>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</si>
  <si>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</si>
  <si>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</si>
  <si>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</si>
  <si>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</si>
  <si>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</si>
  <si>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</si>
  <si>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</si>
  <si>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</si>
  <si>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</si>
  <si>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</si>
  <si>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</si>
  <si>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</si>
  <si>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</si>
  <si>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</si>
  <si>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</si>
  <si>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</si>
  <si>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</si>
  <si>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</si>
  <si>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</si>
  <si>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</si>
  <si>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</si>
  <si>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</si>
  <si>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</si>
  <si>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</si>
  <si>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</si>
  <si>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</si>
  <si>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</si>
  <si>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</si>
  <si>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</si>
  <si>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</si>
  <si>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</si>
  <si>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</si>
  <si>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</si>
  <si>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</si>
  <si>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</si>
  <si>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</si>
  <si>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</si>
  <si>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</si>
  <si>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</si>
  <si>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</si>
  <si>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</si>
  <si>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</si>
  <si>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</si>
  <si>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</si>
  <si>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</si>
  <si>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</si>
  <si>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</si>
  <si>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</si>
  <si>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</si>
  <si>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</si>
  <si>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</si>
  <si>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</si>
  <si>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</si>
  <si>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</si>
  <si>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</si>
  <si>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</si>
  <si>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</si>
  <si>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</si>
  <si>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</si>
  <si>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</si>
  <si>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</si>
  <si>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</si>
  <si>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</si>
  <si>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</si>
  <si>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</si>
  <si>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</si>
  <si>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</si>
  <si>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</si>
  <si>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</si>
  <si>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</si>
  <si>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</si>
  <si>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</si>
  <si>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</si>
  <si>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</si>
  <si>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</si>
  <si>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</si>
  <si>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</si>
  <si>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</si>
  <si>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</si>
  <si>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</si>
  <si>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</si>
  <si>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</si>
  <si>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</si>
  <si>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</si>
  <si>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</si>
  <si>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</si>
  <si>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</si>
  <si>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</si>
  <si>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</si>
  <si>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</si>
  <si>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</si>
  <si>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</si>
  <si>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</si>
  <si>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</si>
  <si>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</si>
  <si>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</si>
  <si>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</si>
  <si>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</si>
  <si>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</si>
  <si>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</si>
  <si>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</si>
  <si>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</si>
  <si>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</si>
  <si>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</si>
  <si>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</si>
  <si>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</si>
  <si>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</si>
  <si>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</si>
  <si>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</si>
  <si>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</si>
  <si>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</si>
  <si>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</si>
  <si>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</si>
  <si>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</si>
  <si>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</si>
  <si>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</si>
  <si>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</si>
  <si>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</si>
  <si>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</si>
  <si>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</si>
  <si>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</si>
  <si>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</si>
  <si>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</si>
  <si>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</si>
  <si>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</si>
  <si>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</si>
  <si>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</si>
  <si>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</si>
  <si>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</si>
  <si>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</si>
  <si>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</si>
  <si>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</si>
  <si>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</si>
  <si>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</si>
  <si>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</si>
  <si>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</si>
  <si>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</si>
  <si>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</si>
  <si>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</si>
  <si>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</si>
  <si>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</si>
  <si>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</si>
  <si>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</si>
  <si>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</si>
  <si>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</si>
  <si>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</si>
  <si>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</si>
  <si>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</si>
  <si>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</si>
  <si>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</si>
  <si>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</si>
  <si>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</si>
  <si>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</si>
  <si>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</si>
  <si>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</si>
  <si>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</si>
  <si>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</si>
  <si>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</si>
  <si>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</si>
  <si>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</si>
  <si>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</si>
  <si>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</si>
  <si>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</si>
  <si>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</si>
  <si>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</si>
  <si>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</si>
  <si>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</si>
  <si>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</si>
  <si>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</si>
  <si>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</si>
  <si>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</si>
  <si>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</si>
  <si>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</si>
  <si>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</si>
  <si>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</si>
  <si>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</si>
  <si>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</si>
  <si>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</si>
  <si>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</si>
  <si>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</si>
  <si>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</si>
  <si>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</si>
  <si>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</si>
  <si>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</si>
  <si>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</si>
  <si>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</si>
  <si>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</si>
  <si>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</si>
  <si>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</si>
  <si>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</si>
  <si>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</si>
  <si>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</si>
  <si>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</si>
  <si>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</si>
  <si>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</si>
  <si>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</si>
  <si>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</si>
  <si>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</si>
  <si>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</si>
  <si>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</si>
  <si>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</si>
  <si>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</si>
  <si>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</si>
  <si>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</si>
  <si>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</si>
  <si>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</si>
  <si>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</si>
  <si>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</si>
  <si>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</si>
  <si>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</si>
  <si>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</si>
  <si>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</si>
  <si>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</si>
  <si>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</si>
  <si>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</si>
  <si>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</si>
  <si>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</si>
  <si>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</si>
  <si>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</si>
  <si>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</si>
  <si>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</si>
  <si>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</si>
  <si>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</si>
  <si>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</si>
  <si>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</si>
  <si>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</si>
  <si>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</si>
  <si>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</si>
  <si>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</si>
  <si>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</si>
  <si>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</si>
  <si>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</si>
  <si>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</si>
  <si>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</si>
  <si>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</si>
  <si>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</si>
  <si>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</si>
  <si>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</si>
  <si>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</si>
  <si>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</si>
  <si>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</si>
  <si>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</si>
  <si>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</si>
  <si>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</si>
  <si>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</si>
  <si>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</si>
  <si>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</si>
  <si>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</si>
  <si>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</si>
  <si>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</si>
  <si>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</si>
  <si>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</si>
  <si>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</si>
  <si>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</si>
  <si>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</si>
  <si>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</si>
  <si>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</si>
  <si>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</si>
  <si>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</si>
  <si>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</si>
  <si>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</si>
  <si>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</si>
  <si>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</si>
  <si>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</si>
  <si>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</si>
  <si>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</si>
  <si>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</si>
  <si>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</si>
  <si>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</si>
  <si>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</si>
  <si>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</si>
  <si>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</si>
  <si>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</si>
  <si>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</si>
  <si>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</si>
  <si>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</si>
  <si>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</si>
  <si>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</si>
  <si>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</si>
  <si>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</si>
  <si>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</si>
  <si>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</si>
  <si>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</si>
  <si>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</si>
  <si>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</si>
  <si>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</si>
  <si>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</si>
  <si>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</si>
  <si>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</si>
  <si>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</si>
  <si>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</si>
  <si>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</si>
  <si>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</si>
  <si>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</si>
  <si>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</si>
  <si>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</si>
  <si>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</si>
  <si>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</si>
  <si>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</si>
  <si>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</si>
  <si>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</si>
  <si>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</si>
  <si>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</si>
  <si>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</si>
  <si>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</si>
  <si>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</si>
  <si>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</si>
  <si>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</si>
  <si>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</si>
  <si>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</si>
  <si>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</si>
  <si>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</si>
  <si>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</si>
  <si>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</si>
  <si>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</si>
  <si>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</si>
  <si>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</si>
  <si>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</si>
  <si>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</si>
  <si>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</si>
  <si>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</si>
  <si>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</si>
  <si>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</si>
  <si>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</si>
  <si>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</si>
  <si>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</si>
  <si>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</si>
  <si>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</si>
  <si>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</si>
  <si>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</si>
  <si>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</si>
  <si>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</si>
  <si>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</si>
  <si>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</si>
  <si>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</si>
  <si>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</si>
  <si>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</si>
  <si>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</si>
  <si>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</si>
  <si>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</si>
  <si>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</si>
  <si>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</si>
  <si>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</si>
  <si>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</si>
  <si>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</si>
  <si>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</si>
  <si>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</si>
  <si>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</si>
  <si>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</si>
  <si>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</si>
  <si>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</si>
  <si>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</si>
  <si>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</si>
  <si>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</si>
  <si>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</si>
  <si>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</si>
  <si>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</si>
  <si>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</si>
  <si>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</si>
  <si>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</si>
  <si>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</si>
  <si>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</si>
  <si>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</si>
  <si>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</si>
  <si>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</si>
  <si>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</si>
  <si>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</si>
  <si>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</si>
  <si>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</si>
  <si>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</si>
  <si>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</si>
  <si>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</si>
  <si>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</si>
  <si>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</si>
  <si>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</si>
  <si>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</si>
  <si>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</si>
  <si>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</si>
  <si>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</si>
  <si>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</si>
  <si>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</si>
  <si>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</si>
  <si>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</si>
  <si>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</si>
  <si>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</si>
  <si>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</si>
  <si>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</si>
  <si>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</si>
  <si>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</si>
  <si>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</si>
  <si>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</si>
  <si>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</si>
  <si>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</si>
  <si>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</si>
  <si>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</si>
  <si>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</si>
  <si>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</si>
  <si>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</si>
  <si>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</si>
  <si>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</si>
  <si>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</si>
  <si>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</si>
  <si>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</si>
  <si>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</si>
  <si>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</si>
  <si>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</si>
  <si>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</si>
  <si>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</si>
  <si>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</si>
  <si>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</si>
  <si>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</si>
  <si>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</si>
  <si>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</si>
  <si>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</si>
  <si>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</si>
  <si>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</si>
  <si>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</si>
  <si>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</si>
  <si>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</si>
  <si>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</si>
  <si>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</si>
  <si>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</si>
  <si>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</si>
  <si>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</si>
  <si>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</si>
  <si>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</si>
  <si>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</si>
  <si>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</si>
  <si>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</si>
  <si>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</si>
  <si>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</si>
  <si>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</si>
  <si>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</si>
  <si>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</si>
  <si>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</si>
  <si>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</si>
  <si>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</si>
  <si>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</si>
  <si>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</si>
  <si>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</si>
  <si>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</si>
  <si>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</si>
  <si>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</si>
  <si>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</si>
  <si>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</si>
  <si>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</si>
  <si>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</si>
  <si>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</si>
  <si>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</si>
  <si>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</si>
  <si>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</si>
  <si>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</si>
  <si>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</si>
  <si>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</si>
  <si>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</si>
  <si>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</si>
  <si>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</si>
  <si>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</si>
  <si>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</si>
  <si>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</si>
  <si>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</si>
  <si>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</si>
  <si>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</si>
  <si>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</si>
  <si>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</si>
  <si>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</si>
  <si>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</si>
  <si>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</si>
  <si>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</si>
  <si>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</si>
  <si>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</si>
  <si>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</si>
  <si>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</si>
  <si>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</si>
  <si>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</si>
  <si>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</si>
  <si>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</si>
  <si>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</si>
  <si>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</si>
  <si>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</si>
  <si>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</si>
  <si>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</si>
  <si>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</si>
  <si>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</si>
  <si>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</si>
  <si>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</si>
  <si>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</si>
  <si>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</si>
  <si>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</si>
  <si>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</si>
  <si>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</si>
  <si>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</si>
  <si>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</si>
  <si>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</si>
  <si>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</si>
  <si>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</si>
  <si>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</si>
  <si>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</si>
  <si>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</si>
  <si>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</si>
  <si>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</si>
  <si>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</si>
  <si>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</si>
  <si>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</si>
  <si>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</si>
  <si>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</si>
  <si>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</si>
  <si>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</si>
  <si>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</si>
  <si>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</si>
  <si>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</si>
  <si>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</si>
  <si>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</si>
  <si>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</si>
  <si>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</si>
  <si>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</si>
  <si>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</si>
  <si>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</si>
  <si>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</si>
  <si>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</si>
  <si>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</si>
  <si>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</si>
  <si>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</si>
  <si>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</si>
  <si>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</si>
  <si>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</si>
  <si>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</si>
  <si>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</si>
  <si>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</si>
  <si>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</si>
  <si>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</si>
  <si>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</si>
  <si>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</si>
  <si>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</si>
  <si>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</si>
  <si>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</si>
  <si>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</si>
  <si>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</si>
  <si>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</si>
  <si>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</si>
  <si>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</si>
  <si>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</si>
  <si>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</si>
  <si>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</si>
  <si>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</si>
  <si>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</si>
  <si>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</si>
  <si>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</si>
  <si>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</si>
  <si>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</si>
  <si>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</si>
  <si>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</si>
  <si>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</si>
  <si>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</si>
  <si>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</si>
  <si>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</si>
  <si>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</si>
  <si>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</si>
  <si>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</si>
  <si>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</si>
  <si>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</si>
  <si>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</si>
  <si>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</si>
  <si>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</si>
  <si>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</si>
  <si>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</si>
  <si>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</si>
  <si>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</si>
  <si>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</si>
  <si>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</si>
  <si>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</si>
  <si>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</si>
  <si>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</si>
  <si>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</si>
  <si>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</si>
  <si>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</si>
  <si>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</si>
  <si>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</si>
  <si>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</si>
  <si>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</si>
  <si>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</si>
  <si>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</si>
  <si>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</si>
  <si>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</si>
  <si>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</si>
  <si>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</si>
  <si>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</si>
  <si>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</si>
  <si>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</si>
  <si>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</si>
  <si>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</si>
  <si>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</si>
  <si>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</si>
  <si>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</si>
  <si>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</si>
  <si>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</si>
  <si>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</si>
  <si>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</si>
  <si>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</si>
  <si>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</si>
  <si>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</si>
  <si>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</si>
  <si>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</si>
  <si>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</si>
  <si>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</si>
  <si>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</si>
  <si>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</si>
  <si>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</si>
  <si>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</si>
  <si>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</si>
  <si>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</si>
  <si>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</si>
  <si>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</si>
  <si>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</si>
  <si>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</si>
  <si>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</si>
  <si>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</si>
  <si>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</si>
  <si>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</si>
  <si>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</si>
  <si>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</si>
  <si>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</si>
  <si>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</si>
  <si>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</si>
  <si>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</si>
  <si>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</si>
  <si>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</si>
  <si>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</si>
  <si>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</si>
  <si>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</si>
  <si>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</si>
  <si>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</si>
  <si>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</si>
  <si>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</si>
  <si>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</si>
  <si>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</si>
  <si>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</si>
  <si>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</si>
  <si>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</si>
  <si>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</si>
  <si>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</si>
  <si>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</si>
  <si>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</si>
  <si>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</si>
  <si>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</si>
  <si>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</si>
  <si>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</si>
  <si>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</si>
  <si>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</si>
  <si>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</si>
  <si>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</si>
  <si>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</si>
  <si>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</si>
  <si>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</si>
  <si>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</si>
  <si>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</si>
  <si>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</si>
  <si>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</si>
  <si>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</si>
  <si>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</si>
  <si>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</si>
  <si>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</si>
  <si>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</si>
  <si>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</si>
  <si>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</si>
  <si>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</si>
  <si>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</si>
  <si>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</si>
  <si>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</si>
  <si>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</si>
  <si>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</si>
  <si>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</si>
  <si>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</si>
  <si>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</si>
  <si>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</si>
  <si>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</si>
  <si>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</si>
  <si>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</si>
  <si>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</si>
  <si>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</si>
  <si>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</si>
  <si>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</si>
  <si>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</si>
  <si>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</si>
  <si>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</si>
  <si>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</si>
  <si>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</si>
  <si>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</si>
  <si>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</si>
  <si>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</si>
  <si>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</si>
  <si>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</si>
  <si>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</si>
  <si>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</si>
  <si>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</si>
  <si>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</si>
  <si>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</si>
  <si>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</si>
  <si>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</si>
  <si>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</si>
  <si>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</si>
  <si>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</si>
  <si>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</si>
  <si>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</si>
  <si>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</si>
  <si>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</si>
  <si>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</si>
  <si>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</si>
  <si>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</si>
  <si>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</si>
  <si>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</si>
  <si>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</si>
  <si>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</si>
  <si>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</si>
  <si>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</si>
  <si>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</si>
  <si>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</si>
  <si>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</si>
  <si>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</si>
  <si>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</si>
  <si>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</si>
  <si>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</si>
  <si>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</si>
  <si>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</si>
  <si>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</si>
  <si>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</si>
  <si>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</si>
  <si>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</si>
  <si>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</si>
  <si>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</si>
  <si>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</si>
  <si>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</si>
  <si>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</si>
  <si>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</si>
  <si>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</si>
  <si>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</si>
  <si>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</si>
  <si>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</si>
  <si>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</si>
  <si>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</si>
  <si>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</si>
  <si>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</si>
  <si>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</si>
  <si>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</si>
  <si>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</si>
  <si>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</si>
  <si>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</si>
  <si>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</si>
  <si>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</si>
  <si>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</si>
  <si>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</si>
  <si>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</si>
  <si>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</si>
  <si>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</si>
  <si>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</si>
  <si>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</si>
  <si>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</si>
  <si>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</si>
  <si>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</si>
  <si>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</si>
  <si>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</si>
  <si>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</si>
  <si>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</si>
  <si>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</si>
  <si>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</si>
  <si>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</si>
  <si>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</si>
  <si>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</si>
  <si>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</si>
  <si>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</si>
  <si>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</si>
  <si>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</si>
  <si>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</si>
  <si>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</si>
  <si>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</si>
  <si>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</si>
  <si>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</si>
  <si>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</si>
  <si>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</si>
  <si>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</si>
  <si>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</si>
  <si>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</si>
  <si>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</si>
  <si>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</si>
  <si>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</si>
  <si>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</si>
  <si>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</si>
  <si>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</si>
  <si>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</si>
  <si>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</si>
  <si>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</si>
  <si>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</si>
  <si>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</si>
  <si>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</si>
  <si>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</si>
  <si>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</si>
  <si>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</si>
  <si>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</si>
  <si>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</si>
  <si>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</si>
  <si>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</si>
  <si>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</si>
  <si>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</si>
  <si>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</si>
  <si>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</si>
  <si>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</si>
  <si>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</si>
  <si>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</si>
  <si>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</si>
  <si>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</si>
  <si>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</si>
  <si>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</si>
  <si>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</si>
  <si>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</si>
  <si>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</si>
  <si>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</si>
  <si>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</si>
  <si>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</si>
  <si>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</si>
  <si>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</si>
  <si>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</si>
  <si>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</si>
  <si>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</si>
  <si>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</si>
  <si>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</si>
  <si>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</si>
  <si>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</si>
  <si>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</si>
  <si>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</si>
  <si>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</si>
  <si>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</si>
  <si>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</si>
  <si>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</si>
  <si>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</si>
  <si>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</si>
  <si>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</si>
  <si>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</si>
  <si>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</si>
  <si>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</si>
  <si>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</si>
  <si>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</si>
  <si>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</si>
  <si>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</si>
  <si>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</si>
  <si>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</si>
  <si>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</si>
  <si>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</si>
  <si>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</si>
  <si>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</si>
  <si>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</si>
  <si>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</si>
  <si>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</si>
  <si>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</si>
  <si>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</si>
  <si>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</si>
  <si>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</si>
  <si>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</si>
  <si>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</si>
  <si>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</si>
  <si>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</si>
  <si>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</si>
  <si>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</si>
  <si>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</si>
  <si>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</si>
  <si>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</si>
  <si>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</si>
  <si>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</si>
  <si>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</si>
  <si>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</si>
  <si>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</si>
  <si>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</si>
  <si>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</si>
  <si>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</si>
  <si>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</si>
  <si>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</si>
  <si>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</si>
  <si>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</si>
  <si>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</si>
  <si>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</si>
  <si>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</si>
  <si>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</si>
  <si>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</si>
  <si>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</si>
  <si>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</si>
  <si>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</si>
  <si>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</si>
  <si>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</si>
  <si>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</si>
  <si>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</si>
  <si>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</si>
  <si>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</si>
  <si>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</si>
  <si>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</si>
  <si>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</si>
  <si>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</si>
  <si>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</si>
  <si>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</si>
  <si>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</si>
  <si>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</si>
  <si>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</si>
  <si>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</si>
  <si>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</si>
  <si>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</si>
  <si>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</si>
  <si>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</si>
  <si>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</si>
  <si>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</si>
  <si>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</si>
  <si>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</si>
  <si>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</si>
  <si>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</si>
  <si>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</si>
  <si>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</si>
  <si>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</si>
  <si>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</si>
  <si>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</si>
  <si>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</si>
  <si>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</si>
  <si>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</si>
  <si>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</si>
  <si>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</si>
  <si>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</si>
  <si>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</si>
  <si>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</si>
  <si>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</si>
  <si>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</si>
  <si>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</si>
  <si>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</si>
  <si>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</si>
  <si>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</si>
  <si>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</si>
  <si>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</si>
  <si>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</si>
  <si>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</si>
  <si>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</si>
  <si>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</si>
  <si>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</si>
  <si>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</si>
  <si>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</si>
  <si>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</si>
  <si>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</si>
  <si>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</si>
  <si>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</si>
  <si>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</si>
  <si>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</si>
  <si>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</si>
  <si>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</si>
  <si>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</si>
  <si>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</si>
  <si>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</si>
  <si>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</si>
  <si>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</si>
  <si>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</si>
  <si>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</si>
  <si>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</si>
  <si>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</si>
  <si>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</si>
  <si>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</si>
  <si>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</si>
  <si>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</si>
  <si>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</si>
  <si>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</si>
  <si>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</si>
  <si>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</si>
  <si>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</si>
  <si>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</si>
  <si>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</si>
  <si>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</si>
  <si>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</si>
  <si>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</si>
  <si>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</si>
  <si>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</si>
  <si>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</si>
  <si>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</si>
  <si>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</si>
  <si>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</si>
  <si>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</si>
  <si>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</si>
  <si>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</si>
  <si>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</si>
  <si>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</si>
  <si>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</si>
  <si>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</si>
  <si>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</si>
  <si>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</si>
  <si>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</si>
  <si>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</si>
  <si>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</si>
  <si>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</si>
  <si>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</si>
  <si>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</si>
  <si>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</si>
  <si>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</si>
  <si>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</si>
  <si>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</si>
  <si>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</si>
  <si>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</si>
  <si>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</si>
  <si>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</si>
  <si>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</si>
  <si>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</si>
  <si>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</si>
  <si>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</si>
  <si>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</si>
  <si>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</si>
  <si>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</si>
  <si>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</si>
  <si>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</si>
  <si>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</si>
  <si>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</si>
  <si>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</si>
  <si>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</si>
  <si>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</si>
  <si>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</si>
  <si>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</si>
  <si>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</si>
  <si>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</si>
  <si>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</si>
  <si>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</si>
  <si>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</si>
  <si>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</si>
  <si>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</si>
  <si>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</si>
  <si>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</si>
  <si>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</si>
  <si>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</si>
  <si>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</si>
  <si>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</si>
  <si>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</si>
  <si>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</si>
  <si>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</si>
  <si>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</si>
  <si>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</si>
  <si>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</si>
  <si>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</si>
  <si>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</si>
  <si>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</si>
  <si>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</si>
  <si>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</si>
  <si>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</si>
  <si>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</si>
  <si>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</si>
  <si>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</si>
  <si>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</si>
  <si>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</si>
  <si>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</si>
  <si>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</si>
  <si>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</si>
  <si>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</si>
  <si>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</si>
  <si>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</si>
  <si>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</si>
  <si>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</si>
  <si>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</si>
  <si>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</si>
  <si>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</si>
  <si>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</si>
  <si>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</si>
  <si>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</si>
  <si>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</si>
  <si>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</si>
  <si>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</si>
  <si>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</si>
  <si>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</si>
  <si>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</si>
  <si>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</si>
  <si>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</si>
  <si>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</si>
  <si>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</si>
  <si>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</si>
  <si>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</si>
  <si>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</si>
  <si>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</si>
  <si>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</si>
  <si>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</si>
  <si>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</si>
  <si>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</si>
  <si>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</si>
  <si>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</si>
  <si>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</si>
  <si>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</si>
  <si>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</si>
  <si>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</si>
  <si>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</si>
  <si>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</si>
  <si>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</si>
  <si>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</si>
  <si>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</si>
  <si>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</si>
  <si>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</si>
  <si>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</si>
  <si>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</si>
  <si>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</si>
  <si>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</si>
  <si>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</si>
  <si>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</si>
  <si>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</si>
  <si>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</si>
  <si>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</si>
  <si>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</si>
  <si>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</si>
  <si>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</si>
  <si>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</si>
  <si>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</si>
  <si>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</si>
  <si>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</si>
  <si>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</si>
  <si>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</si>
  <si>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</si>
  <si>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</si>
  <si>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</si>
  <si>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</si>
  <si>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</si>
  <si>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</si>
  <si>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</si>
  <si>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</si>
  <si>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</si>
  <si>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</si>
  <si>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</si>
  <si>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</si>
  <si>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</si>
  <si>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</si>
  <si>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</si>
  <si>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</si>
  <si>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</si>
  <si>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</si>
  <si>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</si>
  <si>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</si>
  <si>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</si>
  <si>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</si>
  <si>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</si>
  <si>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</si>
  <si>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</si>
  <si>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</si>
  <si>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</si>
  <si>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</si>
  <si>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</si>
  <si>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</si>
  <si>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</si>
  <si>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</si>
  <si>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</si>
  <si>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</si>
  <si>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</si>
  <si>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</si>
  <si>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</si>
  <si>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</si>
  <si>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</si>
  <si>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</si>
  <si>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</si>
  <si>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</si>
  <si>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</si>
  <si>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</si>
  <si>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</si>
  <si>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</si>
  <si>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</si>
  <si>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</si>
  <si>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</si>
  <si>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</si>
  <si>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</si>
  <si>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</si>
  <si>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</si>
  <si>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</si>
  <si>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</si>
  <si>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</si>
  <si>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</si>
  <si>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</si>
  <si>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</si>
  <si>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</si>
  <si>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</si>
  <si>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</si>
  <si>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</si>
  <si>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</si>
  <si>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</si>
  <si>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</si>
  <si>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</si>
  <si>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</si>
  <si>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</si>
  <si>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</si>
  <si>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</si>
  <si>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</si>
  <si>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</si>
  <si>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</si>
  <si>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</si>
  <si>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</si>
  <si>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</si>
  <si>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</si>
  <si>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</si>
  <si>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</si>
  <si>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</si>
  <si>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</si>
  <si>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</si>
  <si>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</si>
  <si>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</si>
  <si>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</si>
  <si>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</si>
  <si>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</si>
  <si>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</si>
  <si>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</si>
  <si>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</si>
  <si>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</si>
  <si>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</si>
  <si>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</si>
  <si>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</si>
  <si>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</si>
  <si>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</si>
  <si>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</si>
  <si>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</si>
  <si>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</si>
  <si>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</si>
  <si>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</si>
  <si>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</si>
  <si>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</si>
  <si>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</si>
  <si>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</si>
  <si>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</si>
  <si>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</si>
  <si>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</si>
  <si>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</si>
  <si>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</si>
  <si>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</si>
  <si>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</si>
  <si>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</si>
  <si>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</si>
  <si>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</si>
  <si>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</si>
  <si>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</si>
  <si>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</si>
  <si>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</si>
  <si>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</si>
  <si>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</si>
  <si>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</si>
  <si>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</si>
  <si>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</si>
  <si>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</si>
  <si>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</si>
  <si>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</si>
  <si>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</si>
  <si>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</si>
  <si>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</si>
  <si>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</si>
  <si>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</si>
  <si>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</si>
  <si>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</si>
  <si>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</si>
  <si>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</si>
  <si>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</si>
  <si>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</si>
  <si>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</si>
  <si>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</si>
  <si>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</si>
  <si>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</si>
  <si>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</si>
  <si>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</si>
  <si>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</si>
  <si>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</si>
  <si>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</si>
  <si>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</si>
  <si>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</si>
  <si>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</si>
  <si>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</si>
  <si>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</si>
  <si>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</si>
  <si>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</si>
  <si>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</si>
  <si>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</si>
  <si>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</si>
  <si>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</si>
  <si>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</si>
  <si>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</si>
  <si>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</si>
  <si>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</si>
  <si>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</si>
  <si>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</si>
  <si>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</si>
  <si>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</si>
  <si>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</si>
  <si>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</si>
  <si>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</si>
  <si>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</si>
  <si>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</si>
  <si>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</si>
  <si>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</si>
  <si>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</si>
  <si>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</si>
  <si>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</si>
  <si>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</si>
  <si>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</si>
  <si>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</si>
  <si>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</si>
  <si>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</si>
  <si>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</si>
  <si>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</si>
  <si>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</si>
  <si>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</si>
  <si>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</si>
  <si>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</si>
  <si>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</si>
  <si>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</si>
  <si>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</si>
  <si>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</si>
  <si>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</si>
  <si>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</si>
  <si>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</si>
  <si>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</si>
  <si>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</si>
  <si>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</si>
  <si>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</si>
  <si>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</si>
  <si>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</si>
  <si>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</si>
  <si>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</si>
  <si>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</si>
  <si>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</si>
  <si>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</si>
  <si>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</si>
  <si>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</si>
  <si>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</si>
  <si>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</si>
  <si>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</si>
  <si>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</si>
  <si>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</si>
  <si>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</si>
  <si>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</si>
  <si>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</si>
  <si>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</si>
  <si>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</si>
  <si>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</si>
  <si>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</si>
  <si>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</si>
  <si>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</si>
  <si>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</si>
  <si>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</si>
  <si>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</si>
  <si>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</si>
  <si>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</si>
  <si>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</si>
  <si>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</si>
  <si>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</si>
  <si>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</si>
  <si>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</si>
  <si>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</si>
  <si>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</si>
  <si>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</si>
  <si>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</si>
  <si>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</si>
  <si>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</si>
  <si>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</si>
  <si>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</si>
  <si>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</si>
  <si>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</si>
  <si>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</si>
  <si>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</si>
  <si>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</si>
  <si>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</si>
  <si>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</si>
  <si>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</si>
  <si>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</si>
  <si>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</si>
  <si>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</si>
  <si>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</si>
  <si>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</si>
  <si>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</si>
  <si>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</si>
  <si>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</si>
  <si>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</si>
  <si>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</si>
  <si>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</si>
  <si>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</si>
  <si>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</si>
  <si>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</si>
  <si>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</si>
  <si>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</si>
  <si>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</si>
  <si>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</si>
  <si>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</si>
  <si>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</si>
  <si>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</si>
  <si>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</si>
  <si>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</si>
  <si>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</si>
  <si>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</si>
  <si>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</si>
  <si>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</si>
  <si>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</si>
  <si>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</si>
  <si>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</si>
  <si>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</si>
  <si>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</si>
  <si>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</si>
  <si>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</si>
  <si>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</si>
  <si>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</si>
  <si>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</si>
  <si>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</si>
  <si>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</si>
  <si>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</si>
  <si>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</si>
  <si>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</si>
  <si>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</si>
  <si>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</si>
  <si>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</si>
  <si>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</si>
  <si>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</si>
  <si>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</si>
  <si>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</si>
  <si>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</si>
  <si>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</si>
  <si>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</si>
  <si>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</si>
  <si>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</si>
  <si>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</si>
  <si>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</si>
  <si>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</si>
  <si>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</si>
  <si>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</si>
  <si>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</si>
  <si>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</si>
  <si>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</si>
  <si>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</si>
  <si>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</si>
  <si>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</si>
  <si>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</si>
  <si>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</si>
  <si>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</si>
  <si>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</si>
  <si>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</si>
  <si>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</si>
  <si>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</si>
  <si>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</si>
  <si>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</si>
  <si>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</si>
  <si>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</si>
  <si>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</si>
  <si>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</si>
  <si>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</si>
  <si>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</si>
  <si>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</si>
  <si>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</si>
  <si>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</si>
  <si>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</si>
  <si>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</si>
  <si>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</si>
  <si>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</si>
  <si>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</si>
  <si>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</si>
  <si>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</si>
  <si>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</si>
  <si>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</si>
  <si>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</si>
  <si>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</si>
  <si>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</si>
  <si>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</si>
  <si>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</si>
  <si>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</si>
  <si>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</si>
  <si>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</si>
  <si>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</si>
  <si>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</si>
  <si>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</si>
  <si>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</si>
  <si>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</si>
  <si>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</si>
  <si>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</si>
  <si>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</si>
  <si>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</si>
  <si>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</si>
  <si>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</si>
  <si>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</si>
  <si>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</si>
  <si>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</si>
  <si>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</si>
  <si>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</si>
  <si>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</si>
  <si>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</si>
  <si>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</si>
  <si>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</si>
  <si>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</si>
  <si>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</si>
  <si>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</si>
  <si>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</si>
  <si>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</si>
  <si>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</si>
  <si>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</si>
  <si>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</si>
  <si>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</si>
  <si>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</si>
  <si>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</si>
  <si>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</si>
  <si>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</si>
  <si>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</si>
  <si>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</si>
  <si>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</si>
  <si>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</si>
  <si>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</si>
  <si>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</si>
  <si>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</si>
  <si>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</si>
  <si>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</si>
  <si>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</si>
  <si>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</si>
  <si>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</si>
  <si>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</si>
  <si>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</si>
  <si>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</si>
  <si>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</si>
  <si>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</si>
  <si>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</si>
  <si>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</si>
  <si>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</si>
  <si>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</si>
  <si>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</si>
  <si>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</si>
  <si>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</si>
  <si>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</si>
  <si>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</si>
  <si>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</si>
  <si>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</si>
  <si>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</si>
  <si>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</si>
  <si>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</si>
  <si>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</si>
  <si>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</si>
  <si>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</si>
  <si>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</si>
  <si>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</si>
  <si>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</si>
  <si>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</si>
  <si>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</si>
  <si>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</si>
  <si>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</si>
  <si>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</si>
  <si>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</si>
  <si>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</si>
  <si>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</si>
  <si>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</si>
  <si>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</si>
  <si>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</si>
  <si>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</si>
  <si>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</si>
  <si>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</si>
  <si>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</si>
  <si>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</si>
  <si>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</si>
  <si>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</si>
  <si>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</si>
  <si>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</si>
  <si>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</si>
  <si>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</si>
  <si>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</si>
  <si>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</si>
  <si>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</si>
  <si>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</si>
  <si>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</si>
  <si>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</si>
  <si>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</si>
  <si>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</si>
  <si>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</si>
  <si>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</si>
  <si>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</si>
  <si>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</si>
  <si>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</si>
  <si>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</si>
  <si>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</si>
  <si>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</si>
  <si>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</si>
  <si>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</si>
  <si>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</si>
  <si>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</si>
  <si>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</si>
  <si>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</si>
  <si>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</si>
  <si>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</si>
  <si>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</si>
  <si>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</si>
  <si>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</si>
  <si>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</si>
  <si>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</si>
  <si>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</si>
  <si>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</si>
  <si>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</si>
  <si>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</si>
  <si>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</si>
  <si>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</si>
  <si>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</si>
  <si>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</si>
  <si>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</si>
  <si>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</si>
  <si>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</si>
  <si>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</si>
  <si>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</si>
  <si>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</si>
  <si>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</si>
  <si>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</si>
  <si>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</si>
  <si>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</si>
  <si>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</si>
  <si>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</si>
  <si>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</si>
  <si>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</si>
  <si>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</si>
  <si>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</si>
  <si>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</si>
  <si>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</si>
  <si>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</si>
  <si>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</si>
  <si>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</si>
  <si>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</si>
  <si>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</si>
  <si>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</si>
  <si>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</si>
  <si>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</si>
  <si>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</si>
  <si>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</si>
  <si>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</si>
  <si>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</si>
  <si>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</si>
  <si>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</si>
  <si>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</si>
  <si>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</si>
  <si>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</si>
  <si>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</si>
  <si>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</si>
  <si>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</si>
  <si>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</si>
  <si>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</si>
  <si>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</si>
  <si>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</si>
  <si>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</si>
  <si>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</si>
  <si>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</si>
  <si>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</si>
  <si>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</si>
  <si>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</si>
  <si>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</si>
  <si>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</si>
  <si>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</si>
  <si>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</si>
  <si>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</si>
  <si>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</si>
  <si>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</si>
  <si>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</si>
  <si>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</si>
  <si>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</si>
  <si>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</si>
  <si>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</si>
  <si>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</si>
  <si>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</si>
  <si>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</si>
  <si>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</si>
  <si>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</si>
  <si>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</si>
  <si>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</si>
  <si>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</si>
  <si>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</si>
  <si>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</si>
  <si>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</si>
  <si>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</si>
  <si>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</si>
  <si>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</si>
  <si>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</si>
  <si>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</si>
  <si>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</si>
  <si>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</si>
  <si>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</si>
  <si>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</si>
  <si>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</si>
  <si>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</si>
  <si>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</si>
  <si>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</si>
  <si>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</si>
  <si>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</si>
  <si>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</si>
  <si>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</si>
  <si>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</si>
  <si>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</si>
  <si>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</si>
  <si>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</si>
  <si>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</si>
  <si>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</si>
  <si>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</si>
  <si>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</si>
  <si>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</si>
  <si>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</si>
  <si>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</si>
  <si>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</si>
  <si>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</si>
  <si>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</si>
  <si>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</si>
  <si>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</si>
  <si>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</si>
  <si>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</si>
  <si>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</si>
  <si>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</si>
  <si>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</si>
  <si>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</si>
  <si>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</si>
  <si>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</si>
  <si>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</si>
  <si>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</si>
  <si>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</si>
  <si>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</si>
  <si>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</si>
  <si>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</si>
  <si>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</si>
  <si>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</si>
  <si>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</si>
  <si>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</si>
  <si>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</si>
  <si>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</si>
  <si>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</si>
  <si>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</si>
  <si>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</si>
  <si>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</si>
  <si>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</si>
  <si>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</si>
  <si>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</si>
  <si>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</si>
  <si>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</si>
  <si>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</si>
  <si>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</si>
  <si>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</si>
  <si>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</si>
  <si>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</si>
  <si>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</si>
  <si>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</si>
  <si>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</si>
  <si>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</si>
  <si>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</si>
  <si>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</si>
  <si>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</si>
  <si>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</si>
  <si>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</si>
  <si>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</si>
  <si>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</si>
  <si>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</si>
  <si>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</si>
  <si>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</si>
  <si>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</si>
  <si>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</si>
  <si>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</si>
  <si>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</si>
  <si>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</si>
  <si>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</si>
  <si>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</si>
  <si>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</si>
  <si>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</si>
  <si>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</si>
  <si>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</si>
  <si>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</si>
  <si>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</si>
  <si>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</si>
  <si>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</si>
  <si>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</si>
  <si>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</si>
  <si>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</si>
  <si>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</si>
  <si>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</si>
  <si>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</si>
  <si>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</si>
  <si>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</si>
  <si>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</si>
  <si>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</si>
  <si>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</si>
  <si>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</si>
  <si>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</si>
  <si>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</si>
  <si>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</si>
  <si>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</si>
  <si>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</si>
  <si>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</si>
  <si>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</si>
  <si>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</si>
  <si>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</si>
  <si>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</si>
  <si>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</si>
  <si>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</si>
  <si>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</si>
  <si>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</si>
  <si>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</si>
  <si>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</si>
  <si>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</si>
  <si>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</si>
  <si>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</si>
  <si>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</si>
  <si>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</si>
  <si>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</si>
  <si>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</si>
  <si>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</si>
  <si>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</si>
  <si>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</si>
  <si>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</si>
  <si>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</si>
  <si>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</si>
  <si>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</si>
  <si>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</si>
  <si>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</si>
  <si>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</si>
  <si>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</si>
  <si>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</si>
  <si>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</si>
  <si>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</si>
  <si>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</si>
  <si>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</si>
  <si>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</si>
  <si>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</si>
  <si>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</si>
  <si>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</si>
  <si>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</si>
  <si>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</si>
  <si>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</si>
  <si>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</si>
  <si>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</si>
  <si>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</si>
  <si>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</si>
  <si>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</si>
  <si>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</si>
  <si>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</si>
  <si>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</si>
  <si>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</si>
  <si>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</si>
  <si>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</si>
  <si>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</si>
  <si>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</si>
  <si>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</si>
  <si>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</si>
  <si>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</si>
  <si>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</si>
  <si>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</si>
  <si>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</si>
  <si>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</si>
  <si>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</si>
  <si>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</si>
  <si>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</si>
  <si>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</si>
  <si>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</si>
  <si>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</si>
  <si>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</si>
  <si>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</si>
  <si>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</si>
  <si>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</si>
  <si>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</si>
  <si>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</si>
  <si>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</si>
  <si>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</si>
  <si>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</si>
  <si>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</si>
  <si>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</si>
  <si>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</si>
  <si>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</si>
  <si>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</si>
  <si>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</si>
  <si>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</si>
  <si>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</si>
  <si>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</si>
  <si>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</si>
  <si>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</si>
  <si>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</si>
  <si>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</si>
  <si>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</si>
  <si>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</si>
  <si>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</si>
  <si>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</si>
  <si>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</si>
  <si>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</si>
  <si>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</si>
  <si>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</si>
  <si>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</si>
  <si>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</si>
  <si>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</si>
  <si>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</si>
  <si>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</si>
  <si>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</si>
  <si>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</si>
  <si>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</si>
  <si>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</si>
  <si>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</si>
  <si>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</si>
  <si>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</si>
  <si>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</si>
  <si>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</si>
  <si>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</si>
  <si>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</si>
  <si>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</si>
  <si>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</si>
  <si>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</si>
  <si>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</si>
  <si>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</si>
  <si>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</si>
  <si>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</si>
  <si>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</si>
  <si>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</si>
  <si>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</si>
  <si>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</si>
  <si>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</si>
  <si>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</si>
  <si>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</si>
  <si>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</si>
  <si>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</si>
  <si>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</si>
  <si>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</si>
  <si>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</si>
  <si>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</si>
  <si>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</si>
  <si>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</si>
  <si>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</si>
  <si>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</si>
  <si>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</si>
  <si>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</si>
  <si>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</si>
  <si>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</si>
  <si>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</si>
  <si>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</si>
  <si>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</si>
  <si>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</si>
  <si>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</si>
  <si>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</si>
  <si>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</si>
  <si>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</si>
  <si>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</si>
  <si>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</si>
  <si>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</si>
  <si>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</si>
  <si>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</si>
  <si>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</si>
  <si>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</si>
  <si>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</si>
  <si>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</si>
  <si>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</si>
  <si>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</si>
  <si>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</si>
  <si>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</si>
  <si>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</si>
  <si>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</si>
  <si>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</si>
  <si>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</si>
  <si>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</si>
  <si>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</si>
  <si>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</si>
  <si>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</si>
  <si>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</si>
  <si>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</si>
  <si>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</si>
  <si>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</si>
  <si>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</si>
  <si>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</si>
  <si>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</si>
  <si>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</si>
  <si>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</si>
  <si>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</si>
  <si>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</si>
  <si>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</si>
  <si>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</si>
  <si>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</si>
  <si>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</si>
  <si>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</si>
  <si>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</si>
  <si>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</si>
  <si>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</si>
  <si>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</si>
  <si>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</si>
  <si>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</si>
  <si>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</si>
  <si>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</si>
  <si>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</si>
  <si>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</si>
  <si>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</si>
  <si>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</si>
  <si>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</si>
  <si>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</si>
  <si>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</si>
  <si>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</si>
  <si>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</si>
  <si>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</si>
  <si>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</si>
  <si>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</si>
  <si>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</si>
  <si>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</si>
  <si>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</si>
  <si>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</si>
  <si>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</si>
  <si>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</si>
  <si>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</si>
  <si>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</si>
  <si>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</si>
  <si>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</si>
  <si>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</si>
  <si>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</si>
  <si>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</si>
  <si>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</si>
  <si>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</si>
  <si>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</si>
  <si>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</si>
  <si>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</si>
  <si>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</si>
  <si>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</si>
  <si>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</si>
  <si>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</si>
  <si>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</si>
  <si>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</si>
  <si>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</si>
  <si>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</si>
  <si>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</si>
  <si>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</si>
  <si>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</si>
  <si>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</si>
  <si>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</si>
  <si>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</si>
  <si>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</si>
  <si>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</si>
  <si>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</si>
  <si>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</si>
  <si>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</si>
  <si>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</si>
  <si>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</si>
  <si>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</si>
  <si>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</si>
  <si>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</si>
  <si>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</si>
  <si>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</si>
  <si>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</si>
  <si>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</si>
  <si>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</si>
  <si>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</si>
  <si>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</si>
  <si>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</si>
  <si>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</si>
  <si>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</si>
  <si>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</si>
  <si>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</si>
  <si>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</si>
  <si>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</si>
  <si>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</si>
  <si>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</si>
  <si>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</si>
  <si>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</si>
  <si>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</si>
  <si>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</si>
  <si>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</si>
  <si>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</si>
  <si>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</si>
  <si>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</si>
  <si>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</si>
  <si>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</si>
  <si>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</si>
  <si>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</si>
  <si>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</si>
  <si>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</si>
  <si>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</si>
  <si>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</si>
  <si>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</si>
  <si>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</si>
  <si>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</si>
  <si>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</si>
  <si>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</si>
  <si>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</si>
  <si>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</si>
  <si>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</si>
  <si>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</si>
  <si>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</si>
  <si>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</si>
  <si>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</si>
  <si>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</si>
  <si>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</si>
  <si>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</si>
  <si>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</si>
  <si>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</si>
  <si>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</si>
  <si>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</si>
  <si>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</si>
  <si>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</si>
  <si>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</si>
  <si>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</si>
  <si>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</si>
  <si>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</si>
  <si>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</si>
  <si>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</si>
  <si>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</si>
  <si>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</si>
  <si>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</si>
  <si>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</si>
  <si>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</si>
  <si>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</si>
  <si>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</si>
  <si>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</si>
  <si>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</si>
  <si>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</si>
  <si>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</si>
  <si>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</si>
  <si>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</si>
  <si>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</si>
  <si>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</si>
  <si>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</si>
  <si>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</si>
  <si>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</si>
  <si>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</si>
  <si>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</si>
  <si>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</si>
  <si>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</si>
  <si>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</si>
  <si>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</si>
  <si>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</si>
  <si>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</si>
  <si>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</si>
  <si>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</si>
  <si>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</si>
  <si>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</si>
  <si>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</si>
  <si>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</si>
  <si>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</si>
  <si>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</si>
  <si>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</si>
  <si>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</si>
  <si>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</si>
  <si>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</si>
  <si>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</si>
  <si>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</si>
  <si>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</si>
  <si>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</si>
  <si>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</si>
  <si>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</si>
  <si>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</si>
  <si>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</si>
  <si>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</si>
  <si>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</si>
  <si>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</si>
  <si>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</si>
  <si>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</si>
  <si>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</si>
  <si>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</si>
  <si>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</si>
  <si>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</si>
  <si>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</si>
  <si>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</si>
  <si>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</si>
  <si>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</si>
  <si>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</si>
  <si>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</si>
  <si>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</si>
  <si>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</si>
  <si>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</si>
  <si>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</si>
  <si>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</si>
  <si>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</si>
  <si>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</si>
  <si>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</si>
  <si>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</si>
  <si>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</si>
  <si>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</si>
  <si>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</si>
  <si>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</si>
  <si>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</si>
  <si>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</si>
  <si>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</si>
  <si>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</si>
  <si>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</si>
  <si>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</si>
  <si>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</si>
  <si>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</si>
  <si>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</si>
  <si>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</si>
  <si>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</si>
  <si>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</si>
  <si>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</si>
  <si>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</si>
  <si>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</si>
  <si>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</si>
  <si>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</si>
  <si>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</si>
  <si>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</si>
  <si>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</si>
  <si>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</si>
  <si>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</si>
  <si>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</si>
  <si>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</si>
  <si>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</si>
  <si>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</si>
  <si>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</si>
  <si>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</si>
  <si>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</si>
  <si>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</si>
  <si>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</si>
  <si>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</si>
  <si>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</si>
  <si>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</si>
  <si>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</si>
  <si>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</si>
  <si>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</si>
  <si>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</si>
  <si>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</si>
  <si>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</si>
  <si>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</si>
  <si>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</si>
  <si>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</si>
  <si>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</si>
  <si>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</si>
  <si>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</si>
  <si>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</si>
  <si>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</si>
  <si>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</si>
  <si>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</si>
  <si>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</si>
  <si>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</si>
  <si>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</si>
  <si>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</si>
  <si>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</si>
  <si>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</si>
  <si>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</si>
  <si>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</si>
  <si>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</si>
  <si>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</si>
  <si>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</si>
  <si>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</si>
  <si>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</si>
  <si>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</si>
  <si>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</si>
  <si>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</si>
  <si>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</si>
  <si>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</si>
  <si>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</si>
  <si>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</si>
  <si>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</si>
  <si>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</si>
  <si>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</si>
  <si>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</si>
  <si>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</si>
  <si>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</si>
  <si>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</si>
  <si>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</si>
  <si>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</si>
  <si>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</si>
  <si>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</si>
  <si>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</si>
  <si>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</si>
  <si>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</si>
  <si>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</si>
  <si>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</si>
  <si>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</si>
  <si>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</si>
  <si>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</si>
  <si>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</si>
  <si>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</si>
  <si>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</si>
  <si>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</si>
  <si>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</si>
  <si>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</si>
  <si>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</si>
  <si>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</si>
  <si>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</si>
  <si>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</si>
  <si>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</si>
  <si>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</si>
  <si>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</si>
  <si>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</si>
  <si>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</si>
  <si>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</si>
  <si>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</si>
  <si>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</si>
  <si>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</si>
  <si>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</si>
  <si>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</si>
  <si>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</si>
  <si>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</si>
  <si>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</si>
  <si>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</si>
  <si>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</si>
  <si>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</si>
  <si>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</si>
  <si>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</si>
  <si>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</si>
  <si>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</si>
  <si>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</si>
  <si>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</si>
  <si>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</si>
  <si>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</si>
  <si>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</si>
  <si>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</si>
  <si>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</si>
  <si>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</si>
  <si>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</si>
  <si>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</si>
  <si>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</si>
  <si>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</si>
  <si>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</si>
  <si>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</si>
  <si>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</si>
  <si>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</si>
  <si>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</si>
  <si>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</si>
  <si>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</si>
  <si>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</si>
  <si>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</si>
  <si>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</si>
  <si>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</si>
  <si>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</si>
  <si>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</si>
  <si>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</si>
  <si>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</si>
  <si>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</si>
  <si>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</si>
  <si>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</si>
  <si>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</si>
  <si>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</si>
  <si>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</si>
  <si>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</si>
  <si>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</si>
  <si>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</si>
  <si>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</si>
  <si>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</si>
  <si>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</si>
  <si>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</si>
  <si>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</si>
  <si>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</si>
  <si>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</si>
  <si>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</si>
  <si>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</si>
  <si>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</si>
  <si>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</si>
  <si>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</si>
  <si>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</si>
  <si>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</si>
  <si>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</si>
  <si>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</si>
  <si>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</si>
  <si>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</si>
  <si>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</si>
  <si>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</si>
  <si>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</si>
  <si>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</si>
  <si>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</si>
  <si>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</si>
  <si>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</si>
  <si>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</si>
  <si>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</si>
  <si>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</si>
  <si>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</si>
  <si>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</si>
  <si>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</si>
  <si>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</si>
  <si>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</si>
  <si>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</si>
  <si>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</si>
  <si>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</si>
  <si>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</si>
  <si>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</si>
  <si>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</si>
  <si>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</si>
  <si>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</si>
  <si>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</si>
  <si>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</si>
  <si>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</si>
  <si>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</si>
  <si>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</si>
  <si>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</si>
  <si>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</si>
  <si>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</si>
  <si>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</si>
  <si>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</si>
  <si>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</si>
  <si>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</si>
  <si>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</si>
  <si>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</si>
  <si>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</si>
  <si>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</si>
  <si>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</si>
  <si>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</si>
  <si>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</si>
  <si>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</si>
  <si>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</si>
  <si>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</si>
  <si>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</si>
  <si>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</si>
  <si>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</si>
  <si>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</si>
  <si>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</si>
  <si>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</si>
  <si>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</si>
  <si>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</si>
  <si>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</si>
  <si>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</si>
  <si>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</si>
  <si>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</si>
  <si>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</si>
  <si>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</si>
  <si>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</si>
  <si>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</si>
  <si>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</si>
  <si>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</si>
  <si>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</si>
  <si>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</si>
  <si>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</si>
  <si>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</si>
  <si>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</si>
  <si>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</si>
  <si>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</si>
  <si>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</si>
  <si>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</si>
  <si>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</si>
  <si>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</si>
  <si>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</si>
  <si>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</si>
  <si>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</si>
  <si>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</si>
  <si>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</si>
  <si>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</si>
  <si>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</si>
  <si>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</si>
  <si>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</si>
  <si>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</si>
  <si>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</si>
  <si>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</si>
  <si>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</si>
  <si>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</si>
  <si>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</si>
  <si>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</si>
  <si>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</si>
  <si>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</si>
  <si>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</si>
  <si>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</si>
  <si>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</si>
  <si>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</si>
  <si>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</si>
  <si>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</si>
  <si>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</si>
  <si>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</si>
  <si>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</si>
  <si>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</si>
  <si>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</si>
  <si>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</si>
  <si>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</si>
  <si>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</si>
  <si>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</si>
  <si>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</si>
  <si>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</si>
  <si>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</si>
  <si>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</si>
  <si>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</si>
  <si>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</si>
  <si>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</si>
  <si>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</si>
  <si>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</si>
  <si>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</si>
  <si>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</si>
  <si>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</si>
  <si>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</si>
  <si>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</si>
  <si>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</si>
  <si>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</si>
  <si>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</si>
  <si>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</si>
  <si>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</si>
  <si>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</si>
  <si>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</si>
  <si>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</si>
  <si>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</si>
  <si>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</si>
  <si>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</si>
  <si>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</si>
  <si>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</si>
  <si>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</si>
  <si>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</si>
  <si>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</si>
  <si>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</si>
  <si>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</si>
  <si>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</si>
  <si>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</si>
  <si>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</si>
  <si>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</si>
  <si>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</si>
  <si>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</si>
  <si>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</si>
  <si>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</si>
  <si>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</si>
  <si>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</si>
  <si>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</si>
  <si>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</si>
  <si>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</si>
  <si>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</si>
  <si>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</si>
  <si>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</si>
  <si>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</si>
  <si>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</si>
  <si>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</si>
  <si>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</si>
  <si>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</si>
  <si>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</si>
  <si>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</si>
  <si>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</si>
  <si>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</si>
  <si>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</si>
  <si>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</si>
  <si>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</si>
  <si>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</si>
  <si>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</si>
  <si>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</si>
  <si>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</si>
  <si>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</si>
  <si>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</si>
  <si>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</si>
  <si>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</si>
  <si>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</si>
  <si>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</si>
  <si>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</si>
  <si>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</si>
  <si>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</si>
  <si>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</si>
  <si>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</si>
  <si>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</si>
  <si>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</si>
  <si>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</si>
  <si>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</si>
  <si>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</si>
  <si>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</si>
  <si>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</si>
  <si>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</si>
  <si>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</si>
  <si>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</si>
  <si>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</si>
  <si>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</si>
  <si>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</si>
  <si>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</si>
  <si>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</si>
  <si>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</si>
  <si>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</si>
  <si>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</si>
  <si>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</si>
  <si>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</si>
  <si>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</si>
  <si>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</si>
  <si>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</si>
  <si>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</si>
  <si>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</si>
  <si>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</si>
  <si>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</si>
  <si>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</si>
  <si>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</si>
  <si>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</si>
  <si>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</si>
  <si>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</si>
  <si>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</si>
  <si>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</si>
  <si>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</si>
  <si>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</si>
  <si>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</si>
  <si>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</si>
  <si>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</si>
  <si>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</si>
  <si>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</si>
  <si>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</si>
  <si>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</si>
  <si>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</si>
  <si>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</si>
  <si>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</si>
  <si>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</si>
  <si>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</si>
  <si>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</si>
  <si>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</si>
  <si>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</si>
  <si>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</si>
  <si>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</si>
  <si>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</si>
  <si>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</si>
  <si>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</si>
  <si>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</si>
  <si>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</si>
  <si>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</si>
  <si>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</si>
  <si>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</si>
  <si>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</si>
  <si>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</si>
  <si>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</si>
  <si>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</si>
  <si>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</si>
  <si>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</si>
  <si>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</si>
  <si>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</si>
  <si>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</si>
  <si>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</si>
  <si>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</si>
  <si>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</si>
  <si>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</si>
  <si>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</si>
  <si>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</si>
  <si>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</si>
  <si>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</si>
  <si>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</si>
  <si>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</si>
  <si>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</si>
  <si>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</si>
  <si>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</si>
  <si>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</si>
  <si>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</si>
  <si>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</si>
  <si>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</si>
  <si>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</si>
  <si>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</si>
  <si>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</si>
  <si>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</si>
  <si>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</si>
  <si>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</si>
  <si>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</si>
  <si>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</si>
  <si>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</si>
  <si>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</si>
  <si>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</si>
  <si>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</si>
  <si>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</si>
  <si>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</si>
  <si>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</si>
  <si>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</si>
  <si>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</si>
  <si>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</si>
  <si>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</si>
  <si>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</si>
  <si>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</si>
  <si>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</si>
  <si>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</si>
  <si>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</si>
  <si>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</si>
  <si>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</si>
  <si>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</si>
  <si>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</si>
  <si>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</si>
  <si>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</si>
  <si>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</si>
  <si>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</si>
  <si>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</si>
  <si>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</si>
  <si>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</si>
  <si>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</si>
  <si>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</si>
  <si>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</si>
  <si>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</si>
  <si>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</si>
  <si>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</si>
  <si>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</si>
  <si>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</si>
  <si>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</si>
  <si>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</si>
  <si>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</si>
  <si>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</si>
  <si>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</si>
  <si>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</si>
  <si>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</si>
  <si>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</si>
  <si>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</si>
  <si>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</si>
  <si>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</si>
  <si>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</si>
  <si>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</si>
  <si>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</si>
  <si>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</si>
  <si>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</si>
  <si>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</si>
  <si>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</si>
  <si>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</si>
  <si>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</si>
  <si>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</si>
  <si>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</si>
  <si>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</si>
  <si>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</si>
  <si>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</si>
  <si>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</si>
  <si>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</si>
  <si>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</si>
  <si>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</si>
  <si>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</si>
  <si>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</si>
  <si>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</si>
  <si>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</si>
  <si>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</si>
  <si>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</si>
  <si>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</si>
  <si>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</si>
  <si>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</si>
  <si>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</si>
  <si>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</si>
  <si>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</si>
  <si>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</si>
  <si>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</si>
  <si>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</si>
  <si>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</si>
  <si>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</si>
  <si>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</si>
  <si>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</si>
  <si>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</si>
  <si>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</si>
  <si>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</si>
  <si>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</si>
  <si>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</si>
  <si>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</si>
  <si>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</si>
  <si>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</si>
  <si>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</si>
  <si>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</si>
  <si>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</si>
  <si>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</si>
  <si>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</si>
  <si>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</si>
  <si>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</si>
  <si>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</si>
  <si>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</si>
  <si>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</si>
  <si>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</si>
  <si>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</si>
  <si>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</si>
  <si>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</si>
  <si>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</si>
  <si>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</si>
  <si>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</si>
  <si>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</si>
  <si>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</si>
  <si>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</si>
  <si>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</si>
  <si>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</si>
  <si>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</si>
  <si>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</si>
  <si>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</si>
  <si>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</si>
  <si>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</si>
  <si>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</si>
  <si>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</si>
  <si>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</si>
  <si>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</si>
  <si>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</si>
  <si>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</si>
  <si>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</si>
  <si>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</si>
  <si>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</si>
  <si>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</si>
  <si>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</si>
  <si>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</si>
  <si>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</si>
  <si>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</si>
  <si>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</si>
  <si>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</si>
  <si>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</si>
  <si>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</si>
  <si>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</si>
  <si>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</si>
  <si>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</si>
  <si>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</si>
  <si>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</si>
  <si>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</si>
  <si>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</si>
  <si>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</si>
  <si>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</si>
  <si>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</si>
  <si>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</si>
  <si>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</si>
  <si>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</si>
  <si>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</si>
  <si>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</si>
  <si>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</si>
  <si>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</si>
  <si>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</si>
  <si>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</si>
  <si>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</si>
  <si>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</si>
  <si>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</si>
  <si>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</si>
  <si>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</si>
  <si>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</si>
  <si>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</si>
  <si>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</si>
  <si>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</si>
  <si>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</si>
  <si>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</si>
  <si>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</si>
  <si>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</si>
  <si>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</si>
  <si>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</si>
  <si>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</si>
  <si>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</si>
  <si>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</si>
  <si>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</si>
  <si>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</si>
  <si>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</si>
  <si>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</si>
  <si>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</si>
  <si>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</si>
  <si>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</si>
  <si>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</si>
  <si>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</si>
  <si>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</si>
  <si>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</si>
  <si>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</si>
  <si>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</si>
  <si>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</si>
  <si>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</si>
  <si>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</si>
  <si>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</si>
  <si>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</si>
  <si>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</si>
  <si>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</si>
  <si>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</si>
  <si>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</si>
  <si>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</si>
  <si>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</si>
  <si>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</si>
  <si>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</si>
  <si>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</si>
  <si>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</si>
  <si>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</si>
  <si>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</si>
  <si>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</si>
  <si>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</si>
  <si>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</si>
  <si>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</si>
  <si>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</si>
  <si>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</si>
  <si>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</si>
  <si>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</si>
  <si>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</si>
  <si>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</si>
  <si>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</si>
  <si>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</si>
  <si>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</si>
  <si>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</si>
  <si>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</si>
  <si>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</si>
  <si>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</si>
  <si>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</si>
  <si>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</si>
  <si>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</si>
  <si>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</si>
  <si>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</si>
  <si>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</si>
  <si>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</si>
  <si>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</si>
  <si>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</si>
  <si>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</si>
  <si>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</si>
  <si>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</si>
  <si>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</si>
  <si>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</si>
  <si>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</si>
  <si>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</si>
  <si>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</si>
  <si>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</si>
  <si>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</si>
  <si>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</si>
  <si>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</si>
  <si>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</si>
  <si>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</si>
  <si>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</si>
  <si>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</si>
  <si>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</si>
  <si>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</si>
  <si>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</si>
  <si>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</si>
  <si>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</si>
  <si>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</si>
  <si>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</si>
  <si>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</si>
  <si>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</si>
  <si>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</si>
  <si>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</si>
  <si>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</si>
  <si>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</si>
  <si>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</si>
  <si>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</si>
  <si>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</si>
  <si>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</si>
  <si>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</si>
  <si>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</si>
  <si>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</si>
  <si>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</si>
  <si>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</si>
  <si>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</si>
  <si>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</si>
  <si>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</si>
  <si>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</si>
  <si>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</si>
  <si>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</si>
  <si>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</si>
  <si>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</si>
  <si>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</si>
  <si>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</si>
  <si>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</si>
  <si>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</si>
  <si>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</si>
  <si>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</si>
  <si>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</si>
  <si>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</si>
  <si>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</si>
  <si>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</si>
  <si>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</si>
  <si>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</si>
  <si>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</si>
  <si>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</si>
  <si>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</si>
  <si>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</si>
  <si>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</si>
  <si>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</si>
  <si>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</si>
  <si>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</si>
  <si>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</si>
  <si>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</si>
  <si>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</si>
  <si>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</si>
  <si>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</si>
  <si>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</si>
  <si>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</si>
  <si>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</si>
  <si>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</si>
  <si>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</si>
  <si>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</si>
  <si>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</si>
  <si>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</si>
  <si>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</si>
  <si>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</si>
  <si>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</si>
  <si>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</si>
  <si>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</si>
  <si>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</si>
  <si>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</si>
  <si>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</si>
  <si>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</si>
  <si>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</si>
  <si>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</si>
  <si>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</si>
  <si>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</si>
  <si>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</si>
  <si>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</si>
  <si>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</si>
  <si>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</si>
  <si>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</si>
  <si>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</si>
  <si>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</si>
  <si>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</si>
  <si>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</si>
  <si>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</si>
  <si>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</si>
  <si>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</si>
  <si>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</si>
  <si>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</si>
  <si>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</si>
  <si>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</si>
  <si>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</si>
  <si>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</si>
  <si>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</si>
  <si>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</si>
  <si>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</si>
  <si>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</si>
  <si>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</si>
  <si>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</si>
  <si>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</si>
  <si>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</si>
  <si>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</si>
  <si>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</si>
  <si>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</si>
  <si>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</si>
  <si>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</si>
  <si>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</si>
  <si>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</si>
  <si>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</si>
  <si>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</si>
  <si>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</si>
  <si>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</si>
  <si>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</si>
  <si>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</si>
  <si>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</si>
  <si>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</si>
  <si>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</si>
  <si>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</si>
  <si>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</si>
  <si>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</si>
  <si>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</si>
  <si>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</si>
  <si>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</si>
  <si>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</si>
  <si>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</si>
  <si>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</si>
  <si>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</si>
  <si>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</si>
  <si>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</si>
  <si>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</si>
  <si>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</si>
  <si>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</si>
  <si>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</si>
  <si>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</si>
  <si>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</si>
  <si>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</si>
  <si>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</si>
  <si>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</si>
  <si>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</si>
  <si>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</si>
  <si>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</si>
  <si>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</si>
  <si>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</si>
  <si>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</si>
  <si>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</si>
  <si>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</si>
  <si>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</si>
  <si>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</si>
  <si>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</si>
  <si>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</si>
  <si>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</si>
  <si>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</si>
  <si>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</si>
  <si>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</si>
  <si>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</si>
  <si>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</si>
  <si>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</si>
  <si>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</si>
  <si>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</si>
  <si>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</si>
  <si>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</si>
  <si>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</si>
  <si>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</si>
  <si>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</si>
  <si>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</si>
  <si>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</si>
  <si>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</si>
  <si>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</si>
  <si>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</si>
  <si>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</si>
  <si>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</si>
  <si>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</si>
  <si>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</si>
  <si>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</si>
  <si>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</si>
  <si>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</si>
  <si>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</si>
  <si>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</si>
  <si>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</si>
  <si>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</si>
  <si>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</si>
  <si>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</si>
  <si>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</si>
  <si>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</si>
  <si>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</si>
  <si>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</si>
  <si>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</si>
  <si>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</si>
  <si>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</si>
  <si>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</si>
  <si>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</si>
  <si>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</si>
  <si>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</si>
  <si>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</si>
  <si>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</si>
  <si>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</si>
  <si>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</si>
  <si>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</si>
  <si>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</si>
  <si>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</si>
  <si>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</si>
  <si>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</si>
  <si>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</si>
  <si>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</si>
  <si>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</si>
  <si>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</si>
  <si>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</si>
  <si>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</si>
  <si>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</si>
  <si>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</si>
  <si>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</si>
  <si>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</si>
  <si>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</si>
  <si>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</si>
  <si>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</si>
  <si>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</si>
  <si>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</si>
  <si>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</si>
  <si>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</si>
  <si>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</si>
  <si>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</si>
  <si>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</si>
  <si>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</si>
  <si>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</si>
  <si>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</si>
  <si>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</si>
  <si>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</si>
  <si>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</si>
  <si>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</si>
  <si>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</si>
  <si>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</si>
  <si>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</si>
  <si>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</si>
  <si>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</si>
  <si>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</si>
  <si>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</si>
  <si>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</si>
  <si>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</si>
  <si>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</si>
  <si>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</si>
  <si>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</si>
  <si>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</si>
  <si>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</si>
  <si>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</si>
  <si>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</si>
  <si>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</si>
  <si>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</si>
  <si>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</si>
  <si>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</si>
  <si>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</si>
  <si>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</si>
  <si>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</si>
  <si>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</si>
  <si>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</si>
  <si>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</si>
  <si>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</si>
  <si>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</si>
  <si>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</si>
  <si>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</si>
  <si>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</si>
  <si>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</si>
  <si>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</si>
  <si>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</si>
  <si>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</si>
  <si>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</si>
  <si>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</si>
  <si>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</si>
  <si>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</si>
  <si>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</si>
  <si>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</si>
  <si>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</si>
  <si>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</si>
  <si>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</si>
  <si>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</si>
  <si>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</si>
  <si>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</si>
  <si>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</si>
  <si>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</si>
  <si>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</si>
  <si>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</si>
  <si>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</si>
  <si>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</si>
  <si>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</si>
  <si>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</si>
  <si>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</si>
  <si>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</si>
  <si>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</si>
  <si>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</si>
  <si>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</si>
  <si>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</si>
  <si>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</si>
  <si>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</si>
  <si>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</si>
  <si>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</si>
  <si>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</si>
  <si>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</si>
  <si>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</si>
  <si>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</si>
  <si>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</si>
  <si>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</si>
  <si>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</si>
  <si>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</si>
  <si>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</si>
  <si>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</si>
  <si>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</si>
  <si>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</si>
  <si>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</si>
  <si>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</si>
  <si>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</si>
  <si>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</si>
  <si>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</si>
  <si>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</si>
  <si>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</si>
  <si>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</si>
  <si>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</si>
  <si>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</si>
  <si>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</si>
  <si>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</si>
  <si>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</si>
  <si>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</si>
  <si>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</si>
  <si>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</si>
  <si>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</si>
  <si>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</si>
  <si>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</si>
  <si>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</si>
  <si>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</si>
  <si>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</si>
  <si>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</si>
  <si>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</si>
  <si>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</si>
  <si>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</si>
  <si>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</si>
  <si>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</si>
  <si>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</si>
  <si>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</si>
  <si>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</si>
  <si>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</si>
  <si>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</si>
  <si>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</si>
  <si>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</si>
  <si>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</si>
  <si>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</si>
  <si>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</si>
  <si>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</si>
  <si>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</si>
  <si>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</si>
  <si>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</si>
  <si>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</si>
  <si>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</si>
  <si>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</si>
  <si>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</si>
  <si>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</si>
  <si>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</si>
  <si>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</si>
  <si>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</si>
  <si>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</si>
  <si>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</si>
  <si>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</si>
  <si>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</si>
  <si>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</si>
  <si>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</si>
  <si>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</si>
  <si>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</si>
  <si>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</si>
  <si>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</si>
  <si>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</si>
  <si>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</si>
  <si>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</si>
  <si>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</si>
  <si>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</si>
  <si>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</si>
  <si>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</si>
  <si>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</si>
  <si>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</si>
  <si>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</si>
  <si>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</si>
  <si>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</si>
  <si>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</si>
  <si>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</si>
  <si>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</si>
  <si>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</si>
  <si>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</si>
  <si>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</si>
  <si>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</si>
  <si>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</si>
  <si>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</si>
  <si>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</si>
  <si>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</si>
  <si>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</si>
  <si>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</si>
  <si>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</si>
  <si>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</si>
  <si>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</si>
  <si>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</si>
  <si>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</si>
  <si>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</si>
  <si>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</si>
  <si>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</si>
  <si>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</si>
  <si>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</si>
  <si>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</si>
  <si>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</si>
  <si>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</si>
  <si>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</si>
  <si>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</si>
  <si>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</si>
  <si>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</si>
  <si>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</si>
  <si>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</si>
  <si>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</si>
  <si>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</si>
  <si>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</si>
  <si>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</si>
  <si>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</si>
  <si>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</si>
  <si>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</si>
  <si>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</si>
  <si>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</si>
  <si>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</si>
  <si>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</si>
  <si>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</si>
  <si>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</si>
  <si>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</si>
  <si>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</si>
  <si>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</si>
  <si>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</si>
  <si>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</si>
  <si>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</si>
  <si>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</si>
  <si>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</si>
  <si>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</si>
  <si>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</si>
  <si>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</si>
  <si>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</si>
  <si>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</si>
  <si>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</si>
  <si>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</si>
  <si>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</si>
  <si>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</si>
  <si>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</si>
  <si>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</si>
  <si>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</si>
  <si>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</si>
  <si>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</si>
  <si>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</si>
  <si>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</si>
  <si>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</si>
  <si>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</si>
  <si>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</si>
  <si>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</si>
  <si>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</si>
  <si>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</si>
  <si>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</si>
  <si>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</si>
  <si>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</si>
  <si>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</si>
  <si>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</si>
  <si>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</si>
  <si>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</si>
  <si>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</si>
  <si>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</si>
  <si>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</si>
  <si>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</si>
  <si>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</si>
  <si>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</si>
  <si>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</si>
  <si>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</si>
  <si>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</si>
  <si>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</si>
  <si>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</si>
  <si>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</si>
  <si>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</si>
  <si>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</si>
  <si>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</si>
  <si>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</si>
  <si>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</si>
  <si>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</si>
  <si>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</si>
  <si>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</si>
  <si>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</si>
  <si>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</si>
  <si>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</si>
  <si>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</si>
  <si>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</si>
  <si>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</si>
  <si>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</si>
  <si>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</si>
  <si>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</si>
  <si>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</si>
  <si>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</si>
  <si>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</si>
  <si>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</si>
  <si>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</si>
  <si>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</si>
  <si>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</si>
  <si>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</si>
  <si>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</si>
  <si>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</si>
  <si>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</si>
  <si>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</si>
  <si>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</si>
  <si>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</si>
  <si>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</si>
  <si>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</si>
  <si>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</si>
  <si>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</si>
  <si>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</si>
  <si>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</si>
  <si>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</si>
  <si>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</si>
  <si>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</si>
  <si>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</si>
  <si>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</si>
  <si>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</si>
  <si>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</si>
  <si>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</si>
  <si>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</si>
  <si>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</si>
  <si>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</si>
  <si>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</si>
  <si>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</si>
  <si>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</si>
  <si>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</si>
  <si>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</si>
  <si>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</si>
  <si>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</si>
  <si>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</si>
  <si>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</si>
  <si>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</si>
  <si>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</si>
  <si>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</si>
  <si>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</si>
  <si>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</si>
  <si>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</si>
  <si>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</si>
  <si>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</si>
  <si>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</si>
  <si>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</si>
  <si>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</si>
  <si>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</si>
  <si>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</si>
  <si>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</si>
  <si>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</si>
  <si>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</si>
  <si>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</si>
  <si>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</si>
  <si>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</si>
  <si>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</si>
  <si>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</si>
  <si>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</si>
  <si>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</si>
  <si>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</si>
  <si>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</si>
  <si>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</si>
  <si>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</si>
  <si>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</si>
  <si>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</si>
  <si>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</si>
  <si>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</si>
  <si>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</si>
  <si>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</si>
  <si>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</si>
  <si>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</si>
  <si>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</si>
  <si>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</si>
  <si>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</si>
  <si>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</si>
  <si>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</si>
  <si>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</si>
  <si>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</si>
  <si>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</si>
  <si>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</si>
  <si>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</si>
  <si>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</si>
  <si>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</si>
  <si>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</si>
  <si>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</si>
  <si>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</si>
  <si>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</si>
  <si>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</si>
  <si>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</si>
  <si>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</si>
  <si>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</si>
  <si>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</si>
  <si>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</si>
  <si>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</si>
  <si>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</si>
  <si>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</si>
  <si>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</si>
  <si>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</si>
  <si>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</si>
  <si>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</si>
  <si>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</si>
  <si>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</si>
  <si>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</si>
  <si>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</si>
  <si>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</si>
  <si>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</si>
  <si>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</si>
  <si>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</si>
  <si>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</si>
  <si>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</si>
  <si>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</si>
  <si>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</si>
  <si>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</si>
  <si>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</si>
  <si>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</si>
  <si>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</si>
  <si>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</si>
  <si>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</si>
  <si>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</si>
  <si>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</si>
  <si>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</si>
  <si>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</si>
  <si>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</si>
  <si>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</si>
  <si>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</si>
  <si>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</si>
  <si>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</si>
  <si>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</si>
  <si>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</si>
  <si>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</si>
  <si>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</si>
  <si>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</si>
  <si>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</si>
  <si>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</si>
  <si>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</si>
  <si>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</si>
  <si>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</si>
  <si>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</si>
  <si>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</si>
  <si>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</si>
  <si>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</si>
  <si>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</si>
  <si>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</si>
  <si>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</si>
  <si>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</si>
  <si>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</si>
  <si>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</si>
  <si>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</si>
  <si>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</si>
  <si>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</si>
  <si>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</si>
  <si>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</si>
  <si>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</si>
  <si>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</si>
  <si>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</si>
  <si>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</si>
  <si>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</si>
  <si>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</si>
  <si>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</si>
  <si>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</si>
  <si>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</si>
  <si>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</si>
  <si>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</si>
  <si>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</si>
  <si>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</si>
  <si>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</si>
  <si>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</si>
  <si>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</si>
  <si>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</si>
  <si>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</si>
  <si>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</si>
  <si>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</si>
  <si>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</si>
  <si>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</si>
  <si>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</si>
  <si>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</si>
  <si>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</si>
  <si>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</si>
  <si>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</si>
  <si>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</si>
  <si>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</si>
  <si>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</si>
  <si>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</si>
  <si>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</si>
  <si>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</si>
  <si>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</si>
  <si>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</si>
  <si>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</si>
  <si>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</si>
  <si>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</si>
  <si>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</si>
  <si>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</si>
  <si>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</si>
  <si>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</si>
  <si>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</si>
  <si>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</si>
  <si>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</si>
  <si>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</si>
  <si>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</si>
  <si>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</si>
  <si>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</si>
  <si>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</si>
  <si>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</si>
  <si>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</si>
  <si>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</si>
  <si>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</si>
  <si>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</si>
  <si>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</si>
  <si>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</si>
  <si>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</si>
  <si>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</si>
  <si>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</si>
  <si>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</si>
  <si>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</si>
  <si>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</si>
  <si>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</si>
  <si>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</si>
  <si>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</si>
  <si>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</si>
  <si>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</si>
  <si>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</si>
  <si>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</si>
  <si>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</si>
  <si>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</si>
  <si>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</si>
  <si>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</si>
  <si>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</si>
  <si>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</si>
  <si>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</si>
  <si>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</si>
  <si>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</si>
  <si>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</si>
  <si>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</si>
  <si>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</si>
  <si>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</si>
  <si>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</si>
  <si>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</si>
  <si>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</si>
  <si>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</si>
  <si>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</si>
  <si>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</si>
  <si>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</si>
  <si>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</si>
  <si>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</si>
  <si>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</si>
  <si>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</si>
  <si>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</si>
  <si>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</si>
  <si>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</si>
  <si>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</si>
  <si>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</si>
  <si>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</si>
  <si>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</si>
  <si>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</si>
  <si>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</si>
  <si>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</si>
  <si>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</si>
  <si>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</si>
  <si>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</si>
  <si>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</si>
  <si>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</si>
  <si>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</si>
  <si>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</si>
  <si>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</si>
  <si>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</si>
  <si>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</si>
  <si>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</si>
  <si>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</si>
  <si>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</si>
  <si>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</si>
  <si>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</si>
  <si>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</si>
  <si>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</si>
  <si>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</si>
  <si>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</si>
  <si>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</si>
  <si>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</si>
  <si>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</si>
  <si>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</si>
  <si>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</si>
  <si>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</si>
  <si>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</si>
  <si>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</si>
  <si>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</si>
  <si>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</si>
  <si>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</si>
  <si>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</si>
  <si>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</si>
  <si>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</si>
  <si>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</si>
  <si>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</si>
  <si>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</si>
  <si>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</si>
  <si>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</si>
  <si>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</si>
  <si>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</si>
  <si>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</si>
  <si>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</si>
  <si>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</si>
  <si>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</si>
  <si>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</si>
  <si>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</si>
  <si>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</si>
  <si>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</si>
  <si>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</si>
  <si>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</si>
  <si>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</si>
  <si>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</si>
  <si>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</si>
  <si>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</si>
  <si>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</si>
  <si>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</si>
  <si>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</si>
  <si>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</si>
  <si>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</si>
  <si>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</si>
  <si>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</si>
  <si>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</si>
  <si>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</si>
  <si>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</si>
  <si>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</si>
  <si>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</si>
  <si>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</si>
  <si>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</si>
  <si>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</si>
  <si>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</si>
  <si>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</si>
  <si>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</si>
  <si>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</si>
  <si>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</si>
  <si>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</si>
  <si>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</si>
  <si>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</si>
  <si>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</si>
  <si>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</si>
  <si>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</si>
  <si>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</si>
  <si>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</si>
  <si>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</si>
  <si>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</si>
  <si>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</si>
  <si>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</si>
  <si>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</si>
  <si>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</si>
  <si>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</si>
  <si>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</si>
  <si>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</si>
  <si>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</si>
  <si>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</si>
  <si>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</si>
  <si>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</si>
  <si>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</si>
  <si>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</si>
  <si>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</si>
  <si>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</si>
  <si>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</si>
  <si>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</si>
  <si>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</si>
  <si>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</si>
  <si>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</si>
  <si>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</si>
  <si>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</si>
  <si>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</si>
  <si>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</si>
  <si>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</si>
  <si>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</si>
  <si>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</si>
  <si>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</si>
  <si>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</si>
  <si>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</si>
  <si>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</si>
  <si>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</si>
  <si>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</si>
  <si>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</si>
  <si>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</si>
  <si>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</si>
  <si>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</si>
  <si>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</si>
  <si>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</si>
  <si>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</si>
  <si>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</si>
  <si>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</si>
  <si>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</si>
  <si>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</si>
  <si>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</si>
  <si>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</si>
  <si>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</si>
  <si>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</si>
  <si>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</si>
  <si>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</si>
  <si>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</si>
  <si>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</si>
  <si>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</si>
  <si>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</si>
  <si>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</si>
  <si>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</si>
  <si>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</si>
  <si>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</si>
  <si>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</si>
  <si>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</si>
  <si>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</si>
  <si>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</si>
  <si>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</si>
  <si>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</si>
  <si>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</si>
  <si>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</si>
  <si>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</si>
  <si>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</si>
  <si>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</si>
  <si>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</si>
  <si>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</si>
  <si>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</si>
  <si>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</si>
  <si>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</si>
  <si>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</si>
  <si>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</si>
  <si>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</si>
  <si>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</si>
  <si>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</si>
  <si>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</si>
  <si>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</si>
  <si>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</si>
  <si>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</si>
  <si>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</si>
  <si>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</si>
  <si>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</si>
  <si>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</si>
  <si>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</si>
  <si>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</si>
  <si>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</si>
  <si>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</si>
  <si>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</si>
  <si>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</si>
  <si>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</si>
  <si>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</si>
  <si>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</si>
  <si>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</si>
  <si>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</si>
  <si>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</si>
  <si>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</si>
  <si>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</si>
  <si>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</si>
  <si>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</si>
  <si>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</si>
  <si>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</si>
  <si>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</si>
  <si>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</si>
  <si>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</si>
  <si>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</si>
  <si>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</si>
  <si>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</si>
  <si>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</si>
  <si>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</si>
  <si>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</si>
  <si>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</si>
  <si>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</si>
  <si>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</si>
  <si>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</si>
  <si>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</si>
  <si>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</si>
  <si>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</si>
  <si>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</si>
  <si>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</si>
  <si>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</si>
  <si>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</si>
  <si>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</si>
  <si>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</si>
  <si>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</si>
  <si>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</si>
  <si>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</si>
  <si>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</si>
  <si>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</si>
  <si>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</si>
  <si>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</si>
  <si>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</si>
  <si>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</si>
  <si>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</si>
  <si>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</si>
  <si>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</si>
  <si>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</si>
  <si>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</si>
  <si>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</si>
  <si>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</si>
  <si>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</si>
  <si>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</si>
  <si>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</si>
  <si>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</si>
  <si>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</si>
  <si>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</si>
  <si>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</si>
  <si>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</si>
  <si>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</si>
  <si>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</si>
  <si>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</si>
  <si>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</si>
  <si>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</si>
  <si>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</si>
  <si>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</si>
  <si>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</si>
  <si>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</si>
  <si>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</si>
  <si>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</si>
  <si>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</si>
  <si>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</si>
  <si>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</si>
  <si>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</si>
  <si>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</si>
  <si>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</si>
  <si>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</si>
  <si>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</si>
  <si>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</si>
  <si>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</si>
  <si>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</si>
  <si>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</si>
  <si>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</si>
  <si>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</si>
  <si>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</si>
  <si>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</si>
  <si>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</si>
  <si>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</si>
  <si>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</si>
  <si>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</si>
  <si>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</si>
  <si>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</si>
  <si>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</si>
  <si>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</si>
  <si>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</si>
  <si>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</si>
  <si>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</si>
  <si>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</si>
  <si>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</si>
  <si>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</si>
  <si>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</si>
  <si>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</si>
  <si>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</si>
  <si>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</si>
  <si>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</si>
  <si>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</si>
  <si>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</si>
  <si>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</si>
  <si>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</si>
  <si>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</si>
  <si>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</si>
  <si>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</si>
  <si>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</si>
  <si>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</si>
  <si>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</si>
  <si>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</si>
  <si>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</si>
  <si>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</si>
  <si>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</si>
  <si>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</si>
  <si>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</si>
  <si>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</si>
  <si>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</si>
  <si>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</si>
  <si>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</si>
  <si>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</si>
  <si>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</si>
  <si>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</si>
  <si>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</si>
  <si>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</si>
  <si>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</si>
  <si>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</si>
  <si>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</si>
  <si>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</si>
  <si>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</si>
  <si>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</si>
  <si>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</si>
  <si>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</si>
  <si>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</si>
  <si>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</si>
  <si>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</si>
  <si>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</si>
  <si>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</si>
  <si>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</si>
  <si>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</si>
  <si>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</si>
  <si>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</si>
  <si>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</si>
  <si>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</si>
  <si>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</si>
  <si>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</si>
  <si>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</si>
  <si>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</si>
  <si>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</si>
  <si>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</si>
  <si>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</si>
  <si>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</si>
  <si>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</si>
  <si>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</si>
  <si>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</si>
  <si>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</si>
  <si>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</si>
  <si>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</si>
  <si>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</si>
  <si>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</si>
  <si>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</si>
  <si>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</si>
  <si>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</si>
  <si>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</si>
  <si>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</si>
  <si>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</si>
  <si>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</si>
  <si>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</si>
  <si>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</si>
  <si>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</si>
  <si>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</si>
  <si>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</si>
  <si>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</si>
  <si>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</si>
  <si>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</si>
  <si>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</si>
  <si>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</si>
  <si>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</si>
  <si>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</si>
  <si>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</si>
  <si>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</si>
  <si>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</si>
  <si>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</si>
  <si>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</si>
  <si>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</si>
  <si>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</si>
  <si>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</si>
  <si>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</si>
  <si>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</si>
  <si>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</si>
  <si>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</si>
  <si>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</si>
  <si>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</si>
  <si>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</si>
  <si>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</si>
  <si>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</si>
  <si>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</si>
  <si>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</si>
  <si>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</si>
  <si>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</si>
  <si>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</si>
  <si>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</si>
  <si>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</si>
  <si>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</si>
  <si>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</si>
  <si>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</si>
  <si>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</si>
  <si>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</si>
  <si>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</si>
  <si>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</si>
  <si>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</si>
  <si>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</si>
  <si>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</si>
  <si>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</si>
  <si>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</si>
  <si>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</si>
  <si>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</si>
  <si>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</si>
  <si>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</si>
  <si>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</si>
  <si>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</si>
  <si>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</si>
  <si>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</si>
  <si>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</si>
  <si>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</si>
  <si>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</si>
  <si>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</si>
  <si>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</si>
  <si>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</si>
  <si>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</si>
  <si>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</si>
  <si>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</si>
  <si>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</si>
  <si>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</si>
  <si>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</si>
  <si>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</si>
  <si>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</si>
  <si>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</si>
  <si>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</si>
  <si>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</si>
  <si>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</si>
  <si>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</si>
  <si>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</si>
  <si>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</si>
  <si>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</si>
  <si>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</si>
  <si>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</si>
  <si>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</si>
  <si>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</si>
  <si>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</si>
  <si>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</si>
  <si>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</si>
  <si>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</si>
  <si>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</si>
  <si>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</si>
  <si>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</si>
  <si>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</si>
  <si>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</si>
  <si>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</si>
  <si>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</si>
  <si>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</si>
  <si>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</si>
  <si>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</si>
  <si>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</si>
  <si>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</si>
  <si>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</si>
  <si>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</si>
  <si>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</si>
  <si>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</si>
  <si>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</si>
  <si>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</si>
  <si>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</si>
  <si>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</si>
  <si>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</si>
  <si>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</si>
  <si>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</si>
  <si>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</si>
  <si>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</si>
  <si>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</si>
  <si>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</si>
  <si>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</si>
  <si>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</si>
  <si>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</si>
  <si>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</si>
  <si>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</si>
  <si>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</si>
  <si>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</si>
  <si>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</si>
  <si>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</si>
  <si>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</si>
  <si>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</si>
  <si>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</si>
  <si>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</si>
  <si>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</si>
  <si>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</si>
  <si>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</si>
  <si>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</si>
  <si>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</si>
  <si>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</si>
  <si>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</si>
  <si>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</si>
  <si>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</si>
  <si>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</si>
  <si>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</si>
  <si>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</si>
  <si>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</si>
  <si>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</si>
  <si>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</si>
  <si>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</si>
  <si>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</si>
  <si>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</si>
  <si>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</si>
  <si>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</si>
  <si>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</si>
  <si>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</si>
  <si>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</si>
  <si>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</si>
  <si>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</si>
  <si>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</si>
  <si>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</si>
  <si>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</si>
  <si>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</si>
  <si>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</si>
  <si>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</si>
  <si>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</si>
  <si>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</si>
  <si>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</si>
  <si>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</si>
  <si>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</si>
  <si>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</si>
  <si>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</si>
  <si>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</si>
  <si>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</si>
  <si>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</si>
  <si>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</si>
  <si>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</si>
  <si>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</si>
  <si>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</si>
  <si>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</si>
  <si>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</si>
  <si>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</si>
  <si>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</si>
  <si>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</si>
  <si>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</si>
  <si>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</si>
  <si>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</si>
  <si>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</si>
  <si>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</si>
  <si>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</si>
  <si>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</si>
  <si>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</si>
  <si>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</si>
  <si>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</si>
  <si>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</si>
  <si>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</si>
  <si>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</si>
  <si>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</si>
  <si>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</si>
  <si>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</si>
  <si>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</si>
  <si>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</si>
  <si>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</si>
  <si>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</si>
  <si>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</si>
  <si>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</si>
  <si>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</si>
  <si>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</si>
  <si>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</si>
  <si>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</si>
  <si>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</si>
  <si>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</si>
  <si>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</si>
  <si>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</si>
  <si>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</si>
  <si>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</si>
  <si>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</si>
  <si>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</si>
  <si>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</si>
  <si>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</si>
  <si>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</si>
  <si>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</si>
  <si>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</si>
  <si>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</si>
  <si>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</si>
  <si>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</si>
  <si>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</si>
  <si>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</si>
  <si>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</si>
  <si>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</si>
  <si>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</si>
  <si>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</si>
  <si>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</si>
  <si>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</si>
  <si>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</si>
  <si>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</si>
  <si>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</si>
  <si>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</si>
  <si>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</si>
  <si>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</si>
  <si>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</si>
  <si>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</si>
  <si>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</si>
  <si>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</si>
  <si>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</si>
  <si>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</si>
  <si>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</si>
  <si>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</si>
  <si>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</si>
  <si>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</si>
  <si>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</si>
  <si>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</si>
  <si>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</si>
  <si>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</si>
  <si>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</si>
  <si>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</si>
  <si>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</si>
  <si>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</si>
  <si>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</si>
  <si>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</si>
  <si>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</si>
  <si>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</si>
  <si>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</si>
  <si>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</si>
  <si>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</si>
  <si>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</si>
  <si>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</si>
  <si>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</si>
  <si>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</si>
  <si>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</si>
  <si>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</si>
  <si>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</si>
  <si>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</si>
  <si>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</si>
  <si>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</si>
  <si>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</si>
  <si>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</si>
  <si>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</si>
  <si>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</si>
  <si>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</si>
  <si>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</si>
  <si>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</si>
  <si>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</si>
  <si>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</si>
  <si>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</si>
  <si>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</si>
  <si>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</si>
  <si>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</si>
  <si>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</si>
  <si>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</si>
  <si>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</si>
  <si>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</si>
  <si>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</si>
  <si>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</si>
  <si>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</si>
  <si>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</si>
  <si>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</si>
  <si>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</si>
  <si>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</si>
  <si>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</si>
  <si>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</si>
  <si>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</si>
  <si>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</si>
  <si>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</si>
  <si>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</si>
  <si>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</si>
  <si>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</si>
  <si>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</si>
  <si>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</si>
  <si>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</si>
  <si>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</si>
  <si>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</si>
  <si>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</si>
  <si>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</si>
  <si>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</si>
  <si>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</si>
  <si>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</si>
  <si>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</si>
  <si>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</si>
  <si>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</si>
  <si>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</si>
  <si>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</si>
  <si>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</si>
  <si>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</si>
  <si>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</si>
  <si>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</si>
  <si>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</si>
  <si>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</si>
  <si>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</si>
  <si>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</si>
  <si>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</si>
  <si>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</si>
  <si>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</si>
  <si>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</si>
  <si>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</si>
  <si>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</si>
  <si>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</si>
  <si>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</si>
  <si>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</si>
  <si>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</si>
  <si>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</si>
  <si>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</si>
  <si>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</si>
  <si>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</si>
  <si>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</si>
  <si>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</si>
  <si>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</si>
  <si>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</si>
  <si>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</si>
  <si>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</si>
  <si>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</si>
  <si>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</si>
  <si>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</si>
  <si>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</si>
  <si>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</si>
  <si>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</si>
  <si>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</si>
  <si>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</si>
  <si>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</si>
  <si>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</si>
  <si>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</si>
  <si>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</si>
  <si>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</si>
  <si>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</si>
  <si>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</si>
  <si>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</si>
  <si>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</si>
  <si>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</si>
  <si>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</si>
  <si>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</si>
  <si>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</si>
  <si>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</si>
  <si>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</si>
  <si>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</si>
  <si>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</si>
  <si>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</si>
  <si>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</si>
  <si>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</si>
  <si>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</si>
  <si>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</si>
  <si>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</si>
  <si>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</si>
  <si>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</si>
  <si>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</si>
  <si>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</si>
  <si>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</si>
  <si>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</si>
  <si>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</si>
  <si>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</si>
  <si>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</si>
  <si>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</si>
  <si>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</si>
  <si>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</si>
  <si>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</si>
  <si>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</si>
  <si>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</si>
  <si>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</si>
  <si>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</si>
  <si>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</si>
  <si>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</si>
  <si>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</si>
  <si>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</si>
  <si>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</si>
  <si>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</si>
  <si>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</si>
  <si>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</si>
  <si>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</si>
  <si>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</si>
  <si>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</si>
  <si>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</si>
  <si>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</si>
  <si>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</si>
  <si>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</si>
  <si>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</si>
  <si>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</si>
  <si>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</si>
  <si>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</si>
  <si>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</si>
  <si>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</si>
  <si>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</si>
  <si>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</si>
  <si>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</si>
  <si>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</si>
  <si>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</si>
  <si>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</si>
  <si>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</si>
  <si>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</si>
  <si>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</si>
  <si>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</si>
  <si>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</si>
  <si>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</si>
  <si>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</si>
  <si>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</si>
  <si>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</si>
  <si>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</si>
  <si>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</si>
  <si>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</si>
  <si>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</si>
  <si>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</si>
  <si>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</si>
  <si>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</si>
  <si>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</si>
  <si>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</si>
  <si>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</si>
  <si>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</si>
  <si>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</si>
  <si>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</si>
  <si>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</si>
  <si>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</si>
  <si>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</si>
  <si>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</si>
  <si>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</si>
  <si>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</si>
  <si>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</si>
  <si>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</si>
  <si>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</si>
  <si>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</si>
  <si>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</si>
  <si>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</si>
  <si>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</si>
  <si>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</si>
  <si>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</si>
  <si>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</si>
  <si>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</si>
  <si>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</si>
  <si>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</si>
  <si>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</si>
  <si>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</si>
  <si>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</si>
  <si>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</si>
  <si>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</si>
  <si>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</si>
  <si>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</si>
  <si>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</si>
  <si>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</si>
  <si>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</si>
  <si>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</si>
  <si>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</si>
  <si>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</si>
  <si>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</si>
  <si>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</si>
  <si>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</si>
  <si>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</si>
  <si>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</si>
  <si>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</si>
  <si>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</si>
  <si>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</si>
  <si>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</si>
  <si>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</si>
  <si>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</si>
  <si>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</si>
  <si>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</si>
  <si>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</si>
  <si>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</si>
  <si>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</si>
  <si>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</si>
  <si>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</si>
  <si>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</si>
  <si>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</si>
  <si>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</si>
  <si>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</si>
  <si>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</si>
  <si>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</si>
  <si>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</si>
  <si>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</si>
  <si>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</si>
  <si>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</si>
  <si>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</si>
  <si>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</si>
  <si>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</si>
  <si>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</si>
  <si>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</si>
  <si>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</si>
  <si>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</si>
  <si>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</si>
  <si>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</si>
  <si>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</si>
  <si>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</si>
  <si>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</si>
  <si>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</si>
  <si>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</si>
  <si>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</si>
  <si>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</si>
  <si>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</si>
  <si>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</si>
  <si>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</si>
  <si>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</si>
  <si>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</si>
  <si>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</si>
  <si>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</si>
  <si>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</si>
  <si>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</si>
  <si>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</si>
  <si>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</si>
  <si>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</si>
  <si>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</si>
  <si>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</si>
  <si>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</si>
  <si>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</si>
  <si>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</si>
  <si>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</si>
  <si>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</si>
  <si>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</si>
  <si>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</si>
  <si>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</si>
  <si>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</si>
  <si>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</si>
  <si>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</si>
  <si>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</si>
  <si>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</si>
  <si>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</si>
  <si>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</si>
  <si>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</si>
  <si>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</si>
  <si>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</si>
  <si>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</si>
  <si>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</si>
  <si>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</si>
  <si>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</si>
  <si>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</si>
  <si>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</si>
  <si>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</si>
  <si>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</si>
  <si>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</si>
  <si>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</si>
  <si>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</si>
  <si>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</si>
  <si>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</si>
  <si>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</si>
  <si>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</si>
  <si>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</si>
  <si>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</si>
  <si>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</si>
  <si>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</si>
  <si>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</si>
  <si>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</si>
  <si>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</si>
  <si>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</si>
  <si>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</si>
  <si>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</si>
  <si>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</si>
  <si>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</si>
  <si>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</si>
  <si>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</si>
  <si>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</si>
  <si>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</si>
  <si>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</si>
  <si>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</si>
  <si>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</si>
  <si>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</si>
  <si>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</si>
  <si>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</si>
  <si>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</si>
  <si>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</si>
  <si>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</si>
  <si>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</si>
  <si>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</si>
  <si>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</si>
  <si>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</si>
  <si>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</si>
  <si>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</si>
  <si>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</si>
  <si>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</si>
  <si>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</si>
  <si>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</si>
  <si>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</si>
  <si>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</si>
  <si>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</si>
  <si>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</si>
  <si>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</si>
  <si>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</si>
  <si>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</si>
  <si>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</si>
  <si>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</si>
  <si>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</si>
  <si>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</si>
  <si>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</si>
  <si>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</si>
  <si>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</si>
  <si>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</si>
  <si>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</si>
  <si>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</si>
  <si>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</si>
  <si>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</si>
  <si>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</si>
  <si>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</si>
  <si>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</si>
  <si>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</si>
  <si>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</si>
  <si>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</si>
  <si>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</si>
  <si>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</si>
  <si>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</si>
  <si>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</si>
  <si>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</si>
  <si>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</si>
  <si>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</si>
  <si>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</si>
  <si>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</si>
  <si>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</si>
  <si>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</si>
  <si>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</si>
  <si>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</si>
  <si>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</si>
  <si>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</si>
  <si>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</si>
  <si>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</si>
  <si>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</si>
  <si>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</si>
  <si>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</si>
  <si>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</si>
  <si>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</si>
  <si>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</si>
  <si>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</si>
  <si>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</si>
  <si>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</si>
  <si>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</si>
  <si>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</si>
  <si>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</si>
  <si>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</si>
  <si>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</si>
  <si>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</si>
  <si>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</si>
  <si>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</si>
  <si>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</si>
  <si>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</si>
  <si>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</si>
  <si>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</si>
  <si>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</si>
  <si>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</si>
  <si>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</si>
  <si>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</si>
  <si>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</si>
  <si>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</si>
  <si>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</si>
  <si>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</si>
  <si>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</si>
  <si>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</si>
  <si>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</si>
  <si>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</si>
  <si>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</si>
  <si>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</si>
  <si>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</si>
  <si>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</si>
  <si>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</si>
  <si>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</si>
  <si>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</si>
  <si>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</si>
  <si>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</si>
  <si>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</si>
  <si>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</si>
  <si>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</si>
  <si>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</si>
  <si>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</si>
  <si>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</si>
  <si>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</si>
  <si>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</si>
  <si>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</si>
  <si>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</si>
  <si>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</si>
  <si>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</si>
  <si>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</si>
  <si>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</si>
  <si>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</si>
  <si>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</si>
  <si>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</si>
  <si>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</si>
  <si>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</si>
  <si>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</si>
  <si>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</si>
  <si>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</si>
  <si>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</si>
  <si>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</si>
  <si>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</si>
  <si>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</si>
  <si>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</si>
  <si>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</si>
  <si>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</si>
  <si>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</si>
  <si>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</si>
  <si>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</si>
  <si>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</si>
  <si>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</si>
  <si>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</si>
  <si>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</si>
  <si>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</si>
  <si>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</si>
  <si>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</si>
  <si>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</si>
  <si>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</si>
  <si>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</si>
  <si>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</si>
  <si>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</si>
  <si>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</si>
  <si>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</si>
  <si>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</si>
  <si>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</si>
  <si>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</si>
  <si>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</si>
  <si>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</si>
  <si>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</si>
  <si>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</si>
  <si>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</si>
  <si>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</si>
  <si>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</si>
  <si>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</si>
  <si>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</si>
  <si>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</si>
  <si>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</si>
  <si>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</si>
  <si>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</si>
  <si>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</si>
  <si>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</si>
  <si>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</si>
  <si>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</si>
  <si>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</si>
  <si>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</si>
  <si>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</si>
  <si>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</si>
  <si>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</si>
  <si>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</si>
  <si>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</si>
  <si>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</si>
  <si>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</si>
  <si>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</si>
  <si>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</si>
  <si>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</si>
  <si>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</si>
  <si>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</si>
  <si>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</si>
  <si>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</si>
  <si>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</si>
  <si>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</si>
  <si>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</si>
  <si>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</si>
  <si>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</si>
  <si>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</si>
  <si>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</si>
  <si>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</si>
  <si>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</si>
  <si>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</si>
  <si>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</si>
  <si>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</si>
  <si>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</si>
  <si>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</si>
  <si>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</si>
  <si>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</si>
  <si>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</si>
  <si>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</si>
  <si>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</si>
  <si>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</si>
  <si>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</si>
  <si>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</si>
  <si>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</si>
  <si>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</si>
  <si>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</si>
  <si>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</si>
  <si>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</si>
  <si>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</si>
  <si>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</si>
  <si>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</si>
  <si>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</si>
  <si>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</si>
  <si>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</si>
  <si>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</si>
  <si>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</si>
  <si>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</si>
  <si>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</si>
  <si>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</si>
  <si>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</si>
  <si>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</si>
  <si>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</si>
  <si>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</si>
  <si>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</si>
  <si>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</si>
  <si>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</si>
  <si>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</si>
  <si>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</si>
  <si>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</si>
  <si>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</si>
  <si>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</si>
  <si>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</si>
  <si>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</si>
  <si>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</si>
  <si>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</si>
  <si>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</si>
  <si>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</si>
  <si>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</si>
  <si>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</si>
  <si>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</si>
  <si>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</si>
  <si>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</si>
  <si>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</si>
  <si>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</si>
  <si>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</si>
  <si>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</si>
  <si>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</si>
  <si>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</si>
  <si>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</si>
  <si>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</si>
  <si>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</si>
  <si>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</si>
  <si>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</si>
  <si>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</si>
  <si>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</si>
  <si>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</si>
  <si>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</si>
  <si>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</si>
  <si>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</si>
  <si>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</si>
  <si>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</si>
  <si>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</si>
  <si>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</si>
  <si>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</si>
  <si>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</si>
  <si>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</si>
  <si>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</si>
  <si>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</si>
  <si>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</si>
  <si>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</si>
  <si>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</si>
  <si>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</si>
  <si>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</si>
  <si>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</si>
  <si>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</si>
  <si>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</si>
  <si>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</si>
  <si>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</si>
  <si>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</si>
  <si>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</si>
  <si>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</si>
  <si>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</si>
  <si>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</si>
  <si>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</si>
  <si>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</si>
  <si>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</si>
  <si>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</si>
  <si>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</si>
  <si>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</si>
  <si>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</si>
  <si>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</si>
  <si>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</si>
  <si>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</si>
  <si>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</si>
  <si>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</si>
  <si>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</si>
  <si>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</si>
  <si>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</si>
  <si>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</si>
  <si>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</si>
  <si>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</si>
  <si>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</si>
  <si>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</si>
  <si>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</si>
  <si>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</si>
  <si>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</si>
  <si>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</si>
  <si>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</si>
  <si>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</si>
  <si>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</si>
  <si>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</si>
  <si>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</si>
  <si>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</si>
  <si>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</si>
  <si>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</si>
  <si>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</si>
  <si>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</si>
  <si>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</si>
  <si>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</si>
  <si>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</si>
  <si>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</si>
  <si>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</si>
  <si>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</si>
  <si>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</si>
  <si>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</si>
  <si>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</si>
  <si>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</si>
  <si>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</si>
  <si>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</si>
  <si>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</si>
  <si>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</si>
  <si>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</si>
  <si>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</si>
  <si>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</si>
  <si>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</si>
  <si>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</si>
  <si>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</si>
  <si>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</si>
  <si>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</si>
  <si>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</si>
  <si>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</si>
  <si>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</si>
  <si>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</si>
  <si>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</si>
  <si>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</si>
  <si>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</si>
  <si>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</si>
  <si>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</si>
  <si>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</si>
  <si>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</si>
  <si>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</si>
  <si>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</si>
  <si>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</si>
  <si>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</si>
  <si>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</si>
  <si>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</si>
  <si>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</si>
  <si>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</si>
  <si>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</si>
  <si>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</si>
  <si>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</si>
  <si>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</si>
  <si>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</si>
  <si>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</si>
  <si>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</si>
  <si>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</si>
  <si>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</si>
  <si>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</si>
  <si>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</si>
  <si>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</si>
  <si>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</si>
  <si>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</si>
  <si>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</si>
  <si>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</si>
  <si>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</si>
  <si>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</si>
  <si>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</si>
  <si>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</si>
  <si>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</si>
  <si>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</si>
  <si>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</si>
  <si>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</si>
  <si>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</si>
  <si>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</si>
  <si>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</si>
  <si>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</si>
  <si>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</si>
  <si>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</si>
  <si>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</si>
  <si>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</si>
  <si>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</si>
  <si>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</si>
  <si>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</si>
  <si>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</si>
  <si>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</si>
  <si>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</si>
  <si>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</si>
  <si>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</si>
  <si>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</si>
  <si>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</si>
  <si>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</si>
  <si>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</si>
  <si>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</si>
  <si>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</si>
  <si>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</si>
  <si>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</si>
  <si>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</si>
  <si>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</si>
  <si>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</si>
  <si>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</si>
  <si>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</si>
  <si>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</si>
  <si>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</si>
  <si>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</si>
  <si>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</si>
  <si>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</si>
  <si>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</si>
  <si>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</si>
  <si>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</si>
  <si>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</si>
  <si>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</si>
  <si>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</si>
  <si>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</si>
  <si>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</si>
  <si>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</si>
  <si>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</si>
  <si>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</si>
  <si>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</si>
  <si>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</si>
  <si>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</si>
  <si>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</si>
  <si>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</si>
  <si>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</si>
  <si>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</si>
  <si>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</si>
  <si>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</si>
  <si>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</si>
  <si>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</si>
  <si>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</si>
  <si>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</si>
  <si>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</si>
  <si>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</si>
  <si>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</si>
  <si>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</si>
  <si>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</si>
  <si>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</si>
  <si>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</si>
  <si>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</si>
  <si>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</si>
  <si>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</si>
  <si>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</si>
  <si>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</si>
  <si>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</si>
  <si>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</si>
  <si>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</si>
  <si>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</si>
  <si>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</si>
  <si>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</si>
  <si>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</si>
  <si>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</si>
  <si>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</si>
  <si>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</si>
  <si>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</si>
  <si>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</si>
  <si>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</si>
  <si>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</si>
  <si>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</si>
  <si>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</si>
  <si>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</si>
  <si>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</si>
  <si>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</si>
  <si>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</si>
  <si>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</si>
  <si>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</si>
  <si>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</si>
  <si>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</si>
  <si>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</si>
  <si>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</si>
  <si>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</si>
  <si>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</si>
  <si>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</si>
  <si>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</si>
  <si>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</si>
  <si>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</si>
  <si>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</si>
  <si>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</si>
  <si>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</si>
  <si>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</si>
  <si>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</si>
  <si>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</si>
  <si>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</si>
  <si>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</si>
  <si>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</si>
  <si>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</si>
  <si>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</si>
  <si>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</si>
  <si>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</si>
  <si>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</si>
  <si>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</si>
  <si>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</si>
  <si>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</si>
  <si>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</si>
  <si>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</si>
  <si>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</si>
  <si>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</si>
  <si>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</si>
  <si>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</si>
  <si>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</si>
  <si>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</si>
  <si>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</si>
  <si>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</si>
  <si>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</si>
  <si>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</si>
  <si>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</si>
  <si>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</si>
  <si>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</si>
  <si>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</si>
  <si>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</si>
  <si>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</si>
  <si>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</si>
  <si>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</si>
  <si>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</si>
  <si>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</si>
  <si>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</si>
  <si>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</si>
  <si>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</si>
  <si>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</si>
  <si>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</si>
  <si>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</si>
  <si>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</si>
  <si>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</si>
  <si>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</si>
  <si>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</si>
  <si>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</si>
  <si>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</si>
  <si>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</si>
  <si>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</si>
  <si>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</si>
  <si>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</si>
  <si>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</si>
  <si>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</si>
  <si>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</si>
  <si>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</si>
  <si>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</si>
  <si>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</si>
  <si>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</si>
  <si>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</si>
  <si>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</si>
  <si>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</si>
  <si>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</si>
  <si>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</si>
  <si>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</si>
  <si>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</si>
  <si>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</si>
  <si>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</si>
  <si>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</si>
  <si>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</si>
  <si>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</si>
  <si>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</si>
  <si>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</si>
  <si>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</si>
  <si>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</si>
  <si>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</si>
  <si>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</si>
  <si>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</si>
  <si>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</si>
  <si>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</si>
  <si>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</si>
  <si>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</si>
  <si>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</si>
  <si>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</si>
  <si>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</si>
  <si>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</si>
  <si>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</si>
  <si>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</si>
  <si>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</si>
  <si>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</si>
  <si>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</si>
  <si>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</si>
  <si>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</si>
  <si>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</si>
  <si>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</si>
  <si>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</si>
  <si>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</si>
  <si>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</si>
  <si>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</si>
  <si>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</si>
  <si>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</si>
  <si>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</si>
  <si>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</si>
  <si>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</si>
  <si>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</si>
  <si>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</si>
  <si>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</si>
  <si>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</si>
  <si>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</si>
  <si>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</si>
  <si>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</si>
  <si>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</si>
  <si>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</si>
  <si>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</si>
  <si>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</si>
  <si>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</si>
  <si>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</si>
  <si>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</si>
  <si>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</si>
  <si>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</si>
  <si>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</si>
  <si>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</si>
  <si>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</si>
  <si>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</si>
  <si>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</si>
  <si>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</si>
  <si>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</si>
  <si>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</si>
  <si>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</si>
  <si>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</si>
  <si>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</si>
  <si>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</si>
  <si>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</si>
  <si>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</si>
  <si>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</si>
  <si>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</si>
  <si>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</si>
  <si>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</si>
  <si>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</si>
  <si>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</si>
  <si>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</si>
  <si>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</si>
  <si>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</si>
  <si>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</si>
  <si>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</si>
  <si>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</si>
  <si>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</si>
  <si>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</si>
  <si>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</si>
  <si>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</si>
  <si>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</si>
  <si>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</si>
  <si>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</si>
  <si>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</si>
  <si>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</si>
  <si>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</si>
  <si>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</si>
  <si>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</si>
  <si>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</si>
  <si>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</si>
  <si>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</si>
  <si>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</si>
  <si>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</si>
  <si>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</si>
  <si>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</si>
  <si>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</si>
  <si>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</si>
  <si>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</si>
  <si>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</si>
  <si>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</si>
  <si>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</si>
  <si>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</si>
  <si>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</si>
  <si>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</si>
  <si>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</si>
  <si>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</si>
  <si>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</si>
  <si>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</si>
  <si>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</si>
  <si>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</si>
  <si>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</si>
  <si>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</si>
  <si>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</si>
  <si>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</si>
  <si>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</si>
  <si>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</si>
  <si>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</si>
  <si>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</si>
  <si>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</si>
  <si>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</si>
  <si>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</si>
  <si>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</si>
  <si>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</si>
  <si>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</si>
  <si>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</si>
  <si>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</si>
  <si>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</si>
  <si>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</si>
  <si>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</si>
  <si>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</si>
  <si>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</si>
  <si>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</si>
  <si>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</si>
  <si>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</si>
  <si>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</si>
  <si>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</si>
  <si>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</si>
  <si>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</si>
  <si>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</si>
  <si>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</si>
  <si>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</si>
  <si>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</si>
  <si>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</si>
  <si>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</si>
  <si>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</si>
  <si>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</si>
  <si>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</si>
  <si>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</si>
  <si>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</si>
  <si>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</si>
  <si>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</si>
  <si>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</si>
  <si>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</si>
  <si>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</si>
  <si>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</si>
  <si>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</si>
  <si>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</si>
  <si>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</si>
  <si>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</si>
  <si>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</si>
  <si>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</si>
  <si>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</si>
  <si>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</si>
  <si>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</si>
  <si>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</si>
  <si>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</si>
  <si>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</si>
  <si>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</si>
  <si>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</si>
  <si>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</si>
  <si>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</si>
  <si>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</si>
  <si>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</si>
  <si>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</si>
  <si>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</si>
  <si>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</si>
  <si>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</si>
  <si>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</si>
  <si>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</si>
  <si>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</si>
  <si>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</si>
  <si>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</si>
  <si>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</si>
  <si>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</si>
  <si>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</si>
  <si>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</si>
  <si>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</si>
  <si>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</si>
  <si>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</si>
  <si>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</si>
  <si>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</si>
  <si>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</si>
  <si>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</si>
  <si>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</si>
  <si>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</si>
  <si>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</si>
  <si>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</si>
  <si>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</si>
  <si>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</si>
  <si>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</si>
  <si>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</si>
  <si>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</si>
  <si>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</si>
  <si>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</si>
  <si>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</si>
  <si>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</si>
  <si>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</si>
  <si>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</si>
  <si>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</si>
  <si>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</si>
  <si>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</si>
  <si>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</si>
  <si>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</si>
  <si>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</si>
  <si>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</si>
  <si>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</si>
  <si>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</si>
  <si>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</si>
  <si>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</si>
  <si>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</si>
  <si>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</si>
  <si>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</si>
  <si>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</si>
  <si>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</si>
  <si>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</si>
  <si>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</si>
  <si>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</si>
  <si>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</si>
  <si>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</si>
  <si>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</si>
  <si>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</si>
  <si>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</si>
  <si>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</si>
  <si>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</si>
  <si>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</si>
  <si>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</si>
  <si>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</si>
  <si>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</si>
  <si>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</si>
  <si>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</si>
  <si>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</si>
  <si>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</si>
  <si>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</si>
  <si>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</si>
  <si>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</si>
  <si>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</si>
  <si>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</si>
  <si>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</si>
  <si>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</si>
  <si>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</si>
  <si>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</si>
  <si>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</si>
  <si>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</si>
  <si>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</si>
  <si>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</si>
  <si>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</si>
  <si>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</si>
  <si>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</si>
  <si>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</si>
  <si>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</si>
  <si>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</si>
  <si>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</si>
  <si>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</si>
  <si>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</si>
  <si>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</si>
  <si>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</si>
  <si>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</si>
  <si>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</si>
  <si>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</si>
  <si>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</si>
  <si>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</si>
  <si>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</si>
  <si>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</si>
  <si>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</si>
  <si>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</si>
  <si>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</si>
  <si>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</si>
  <si>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</si>
  <si>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</si>
  <si>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</si>
  <si>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</si>
  <si>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</si>
  <si>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</si>
  <si>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</si>
  <si>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</si>
  <si>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</si>
  <si>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</si>
  <si>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</si>
  <si>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</si>
  <si>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</si>
  <si>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</si>
  <si>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</si>
  <si>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</si>
  <si>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</si>
  <si>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</si>
  <si>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</si>
  <si>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</si>
  <si>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</si>
  <si>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</si>
  <si>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</si>
  <si>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</si>
  <si>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</si>
  <si>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</si>
  <si>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</si>
  <si>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</si>
  <si>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</si>
  <si>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</si>
  <si>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</si>
  <si>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</si>
  <si>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</si>
  <si>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</si>
  <si>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</si>
  <si>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</si>
  <si>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</si>
  <si>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</si>
  <si>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</si>
  <si>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</si>
  <si>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</si>
  <si>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</si>
  <si>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</si>
  <si>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</si>
  <si>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</si>
  <si>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</si>
  <si>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</si>
  <si>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</si>
  <si>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</si>
  <si>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</si>
  <si>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</si>
  <si>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</si>
  <si>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</si>
  <si>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</si>
  <si>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</si>
  <si>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</si>
  <si>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</si>
  <si>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</si>
  <si>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</si>
  <si>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</si>
  <si>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</si>
  <si>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</si>
  <si>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</si>
  <si>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</si>
  <si>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</si>
  <si>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</si>
  <si>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</si>
  <si>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</si>
  <si>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</si>
  <si>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</si>
  <si>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</si>
  <si>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</si>
  <si>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</si>
  <si>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</si>
  <si>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</si>
  <si>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</si>
  <si>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</si>
  <si>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</si>
  <si>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</si>
  <si>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</si>
  <si>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</si>
  <si>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</si>
  <si>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</si>
  <si>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</si>
  <si>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</si>
  <si>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</si>
  <si>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</si>
  <si>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</si>
  <si>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</si>
  <si>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</si>
  <si>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</si>
  <si>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</si>
  <si>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</si>
  <si>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</si>
  <si>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</si>
  <si>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</si>
  <si>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</si>
  <si>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</si>
  <si>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</si>
  <si>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</si>
  <si>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</si>
  <si>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</si>
  <si>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</si>
  <si>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</si>
  <si>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</si>
  <si>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</si>
  <si>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</si>
  <si>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</si>
  <si>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</si>
  <si>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</si>
  <si>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</si>
  <si>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</si>
  <si>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</si>
  <si>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</si>
  <si>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</si>
  <si>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</si>
  <si>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</si>
  <si>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</si>
  <si>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</si>
  <si>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</si>
  <si>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</si>
  <si>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</si>
  <si>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</si>
  <si>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</si>
  <si>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</si>
  <si>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</si>
  <si>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</si>
  <si>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</si>
  <si>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</si>
  <si>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</si>
  <si>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</si>
  <si>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</si>
  <si>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</si>
  <si>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</si>
  <si>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</si>
  <si>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</si>
  <si>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</si>
  <si>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</si>
  <si>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</si>
  <si>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</si>
  <si>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</si>
  <si>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</si>
  <si>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</si>
  <si>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</si>
  <si>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</si>
  <si>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</si>
  <si>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</si>
  <si>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</si>
  <si>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</si>
  <si>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</si>
  <si>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</si>
  <si>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</si>
  <si>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</si>
  <si>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</si>
  <si>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</si>
  <si>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</si>
  <si>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</si>
  <si>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</si>
  <si>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</si>
  <si>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</si>
  <si>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</si>
  <si>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</si>
  <si>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</si>
  <si>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</si>
  <si>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</si>
  <si>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</si>
  <si>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</si>
  <si>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</si>
  <si>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</si>
  <si>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</si>
  <si>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</si>
  <si>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</si>
  <si>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</si>
  <si>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</si>
  <si>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</si>
  <si>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</si>
  <si>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</si>
  <si>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</si>
  <si>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</si>
  <si>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</si>
  <si>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</si>
  <si>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</si>
  <si>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</si>
  <si>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</si>
  <si>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</si>
  <si>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</si>
  <si>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</si>
  <si>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</si>
  <si>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</si>
  <si>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</si>
  <si>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</si>
  <si>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</si>
  <si>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</si>
  <si>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</si>
  <si>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</si>
  <si>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</si>
  <si>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</si>
  <si>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</si>
  <si>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</si>
  <si>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</si>
  <si>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</si>
  <si>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</si>
  <si>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</si>
  <si>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</si>
  <si>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</si>
  <si>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</si>
  <si>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</si>
  <si>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</si>
  <si>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</si>
  <si>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</si>
  <si>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</si>
  <si>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</si>
  <si>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</si>
  <si>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</si>
  <si>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</si>
  <si>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</si>
  <si>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</si>
  <si>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</si>
  <si>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</si>
  <si>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</si>
  <si>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</si>
  <si>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</si>
  <si>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</si>
  <si>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</si>
  <si>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</si>
  <si>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</si>
  <si>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</si>
  <si>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</si>
  <si>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</si>
  <si>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</si>
  <si>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</si>
  <si>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</si>
  <si>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</si>
  <si>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</si>
  <si>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</si>
  <si>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</si>
  <si>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</si>
  <si>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</si>
  <si>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</si>
  <si>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</si>
  <si>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</si>
  <si>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</si>
  <si>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</si>
  <si>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</si>
  <si>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</si>
  <si>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</si>
  <si>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</si>
  <si>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</si>
  <si>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</si>
  <si>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</si>
  <si>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</si>
  <si>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</si>
  <si>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</si>
  <si>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</si>
  <si>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</si>
  <si>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</si>
  <si>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</si>
  <si>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</si>
  <si>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</si>
  <si>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</si>
  <si>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</si>
  <si>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</si>
  <si>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</si>
  <si>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</si>
  <si>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</si>
  <si>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</si>
  <si>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</si>
  <si>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</si>
  <si>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</si>
  <si>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</si>
  <si>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</si>
  <si>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</si>
  <si>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</si>
  <si>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</si>
  <si>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</si>
  <si>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</si>
  <si>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</si>
  <si>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</si>
  <si>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</si>
  <si>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</si>
  <si>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</si>
  <si>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</si>
  <si>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</si>
  <si>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</si>
  <si>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</si>
  <si>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</si>
  <si>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</si>
  <si>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</si>
  <si>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</si>
  <si>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</si>
  <si>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</si>
  <si>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</si>
  <si>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</si>
  <si>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</si>
  <si>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</si>
  <si>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</si>
  <si>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</si>
  <si>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</si>
  <si>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</si>
  <si>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</si>
  <si>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</si>
  <si>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</si>
  <si>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</si>
  <si>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</si>
  <si>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</si>
  <si>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</si>
  <si>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</si>
  <si>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</si>
  <si>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</si>
  <si>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</si>
  <si>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</si>
  <si>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</si>
  <si>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</si>
  <si>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</si>
  <si>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</si>
  <si>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</si>
  <si>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</si>
  <si>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</si>
  <si>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</si>
  <si>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</si>
  <si>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</si>
  <si>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</si>
  <si>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</si>
  <si>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</si>
  <si>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</si>
  <si>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</si>
  <si>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</si>
  <si>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</si>
  <si>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</si>
  <si>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</si>
  <si>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</si>
  <si>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</si>
  <si>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</si>
  <si>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</si>
  <si>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</si>
  <si>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</si>
  <si>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</si>
  <si>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</si>
  <si>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</si>
  <si>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</si>
  <si>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</si>
  <si>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</si>
  <si>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</si>
  <si>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</si>
  <si>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</si>
  <si>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</si>
  <si>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</si>
  <si>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</si>
  <si>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</si>
  <si>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</si>
  <si>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</si>
  <si>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</si>
  <si>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</si>
  <si>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</si>
  <si>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</si>
  <si>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</si>
  <si>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</si>
  <si>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</si>
  <si>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</si>
  <si>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</si>
  <si>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</si>
  <si>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</si>
  <si>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</si>
  <si>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</si>
  <si>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</si>
  <si>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</si>
  <si>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</si>
  <si>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</si>
  <si>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</si>
  <si>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</si>
  <si>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</si>
  <si>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</si>
  <si>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</si>
  <si>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</si>
  <si>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</si>
  <si>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</si>
  <si>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</si>
  <si>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</si>
  <si>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</si>
  <si>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</si>
  <si>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</si>
  <si>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</si>
  <si>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</si>
  <si>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</si>
  <si>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</si>
  <si>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</si>
  <si>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</si>
  <si>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</si>
  <si>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</si>
  <si>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</si>
  <si>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</si>
  <si>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</si>
  <si>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</si>
  <si>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</si>
  <si>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</si>
  <si>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</si>
  <si>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</si>
  <si>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</si>
  <si>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</si>
  <si>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</si>
  <si>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</si>
  <si>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</si>
  <si>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</si>
  <si>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</si>
  <si>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</si>
  <si>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</si>
  <si>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</si>
  <si>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</si>
  <si>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</si>
  <si>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</si>
  <si>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</si>
  <si>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</si>
  <si>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</si>
  <si>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</si>
  <si>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</si>
  <si>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</si>
  <si>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</si>
  <si>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</si>
  <si>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</si>
  <si>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</si>
  <si>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</si>
  <si>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</si>
  <si>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</si>
  <si>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</si>
  <si>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</si>
  <si>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</si>
  <si>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</si>
  <si>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</si>
  <si>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</si>
  <si>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</si>
  <si>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</si>
  <si>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</si>
  <si>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</si>
  <si>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</si>
  <si>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</si>
  <si>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</si>
  <si>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</si>
  <si>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</si>
  <si>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</si>
  <si>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</si>
  <si>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</si>
  <si>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</si>
  <si>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</si>
  <si>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</si>
  <si>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</si>
  <si>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</si>
  <si>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</si>
  <si>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</si>
  <si>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</si>
  <si>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</si>
  <si>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</si>
  <si>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</si>
  <si>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</si>
  <si>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</si>
  <si>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</si>
  <si>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</si>
  <si>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</si>
  <si>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</si>
  <si>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</si>
  <si>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</si>
  <si>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</si>
  <si>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</si>
  <si>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</si>
  <si>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</si>
  <si>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</si>
  <si>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</si>
  <si>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</si>
  <si>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</si>
  <si>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</si>
  <si>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</si>
  <si>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</si>
  <si>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</si>
  <si>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</si>
  <si>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</si>
  <si>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</si>
  <si>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</si>
  <si>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</si>
  <si>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</si>
  <si>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</si>
  <si>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</si>
  <si>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</si>
  <si>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</si>
  <si>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</si>
  <si>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</si>
  <si>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</si>
  <si>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</si>
  <si>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</si>
  <si>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</si>
  <si>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</si>
  <si>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</si>
  <si>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</si>
  <si>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</si>
  <si>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</si>
  <si>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</si>
  <si>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</si>
  <si>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</si>
  <si>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</si>
  <si>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</si>
  <si>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</si>
  <si>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</si>
  <si>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</si>
  <si>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</si>
  <si>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</si>
  <si>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</si>
  <si>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</si>
  <si>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</si>
  <si>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</si>
  <si>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</si>
  <si>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</si>
  <si>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</si>
  <si>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</si>
  <si>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</si>
  <si>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</si>
  <si>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</si>
  <si>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</si>
  <si>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</si>
  <si>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</si>
  <si>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</si>
  <si>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</si>
  <si>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</si>
  <si>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</si>
  <si>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</si>
  <si>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</si>
  <si>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</si>
  <si>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</si>
  <si>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</si>
  <si>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</si>
  <si>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</si>
  <si>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</si>
  <si>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</si>
  <si>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</si>
  <si>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</si>
  <si>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</si>
  <si>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</si>
  <si>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</si>
  <si>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</si>
  <si>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</si>
  <si>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</si>
  <si>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</si>
  <si>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</si>
  <si>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</si>
  <si>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</si>
  <si>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</si>
  <si>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</si>
  <si>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</si>
  <si>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</si>
  <si>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</si>
  <si>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</si>
  <si>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</si>
  <si>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</si>
  <si>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</si>
  <si>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</si>
  <si>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</si>
  <si>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</si>
  <si>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</si>
  <si>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</si>
  <si>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</si>
  <si>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</si>
  <si>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</si>
  <si>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</si>
  <si>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</si>
  <si>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</si>
  <si>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</si>
  <si>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</si>
  <si>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</si>
  <si>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</si>
  <si>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</si>
  <si>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</si>
  <si>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</si>
  <si>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</si>
  <si>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</si>
  <si>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</si>
  <si>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</si>
  <si>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</si>
  <si>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</si>
  <si>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</si>
  <si>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</si>
  <si>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</si>
  <si>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</si>
  <si>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</si>
  <si>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</si>
  <si>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</si>
  <si>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</si>
  <si>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</si>
  <si>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</si>
  <si>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</si>
  <si>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</si>
  <si>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</si>
  <si>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</si>
  <si>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</si>
  <si>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</si>
  <si>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</si>
  <si>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</si>
  <si>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</si>
  <si>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</si>
  <si>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</si>
  <si>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</si>
  <si>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</si>
  <si>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</si>
  <si>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</si>
  <si>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</si>
  <si>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</si>
  <si>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</si>
  <si>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</si>
  <si>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</si>
  <si>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</si>
  <si>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</si>
  <si>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</si>
  <si>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</si>
  <si>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</si>
  <si>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</si>
  <si>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</si>
  <si>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</si>
  <si>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</si>
  <si>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</si>
  <si>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</si>
  <si>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</si>
  <si>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</si>
  <si>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</si>
  <si>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</si>
  <si>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</si>
  <si>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</si>
  <si>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</si>
  <si>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</si>
  <si>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</si>
  <si>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</si>
  <si>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</si>
  <si>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</si>
  <si>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</si>
  <si>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</si>
  <si>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</si>
  <si>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</si>
  <si>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</si>
  <si>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</si>
  <si>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</si>
  <si>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</si>
  <si>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</si>
  <si>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</si>
  <si>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</si>
  <si>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</si>
  <si>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</si>
  <si>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</si>
  <si>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</si>
  <si>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</si>
  <si>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</si>
  <si>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</si>
  <si>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</si>
  <si>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</si>
  <si>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</si>
  <si>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</si>
  <si>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</si>
  <si>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</si>
  <si>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</si>
  <si>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</si>
  <si>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</si>
  <si>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</si>
  <si>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</si>
  <si>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</si>
  <si>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</si>
  <si>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</si>
  <si>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</si>
  <si>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</si>
  <si>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</si>
  <si>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</si>
  <si>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</si>
  <si>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</si>
  <si>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</si>
  <si>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</si>
  <si>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</si>
  <si>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</si>
  <si>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</si>
  <si>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</si>
  <si>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</si>
  <si>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</si>
  <si>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</si>
  <si>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</si>
  <si>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</si>
  <si>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</si>
  <si>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</si>
  <si>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</si>
  <si>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</si>
  <si>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</si>
  <si>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</si>
  <si>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</si>
  <si>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</si>
  <si>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</si>
  <si>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</si>
  <si>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</si>
  <si>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</si>
  <si>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</si>
  <si>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</si>
  <si>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</si>
  <si>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</si>
  <si>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</si>
  <si>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</si>
  <si>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</si>
  <si>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</si>
  <si>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</si>
  <si>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</si>
  <si>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</si>
  <si>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</si>
  <si>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</si>
  <si>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</si>
  <si>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</si>
  <si>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</si>
  <si>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</si>
  <si>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</si>
  <si>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</si>
  <si>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</si>
  <si>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</si>
  <si>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</si>
  <si>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</si>
  <si>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</si>
  <si>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</si>
  <si>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</si>
  <si>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</si>
  <si>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</si>
  <si>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</si>
  <si>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</si>
  <si>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</si>
  <si>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</si>
  <si>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</si>
  <si>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</si>
  <si>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</si>
  <si>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</si>
  <si>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</si>
  <si>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</si>
  <si>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</si>
  <si>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</si>
  <si>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</si>
  <si>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</si>
  <si>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</si>
  <si>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</si>
  <si>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</si>
  <si>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</si>
  <si>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</si>
  <si>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</si>
  <si>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</si>
  <si>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</si>
  <si>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</si>
  <si>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</si>
  <si>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</si>
  <si>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</si>
  <si>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</si>
  <si>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</si>
  <si>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</si>
  <si>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</si>
  <si>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</si>
  <si>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</si>
  <si>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</si>
  <si>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</si>
  <si>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</si>
  <si>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</si>
  <si>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</si>
  <si>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</si>
  <si>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</si>
  <si>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</si>
  <si>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</si>
  <si>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</si>
  <si>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</si>
  <si>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</si>
  <si>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</si>
  <si>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</si>
  <si>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</si>
  <si>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</si>
  <si>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</si>
  <si>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</si>
  <si>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</si>
  <si>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</si>
  <si>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</si>
  <si>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</si>
  <si>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</si>
  <si>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</si>
  <si>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</si>
  <si>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</si>
  <si>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</si>
  <si>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</si>
  <si>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</si>
  <si>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</si>
  <si>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</si>
  <si>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</si>
  <si>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</si>
  <si>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</si>
  <si>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</si>
  <si>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</si>
  <si>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</si>
  <si>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</si>
  <si>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</si>
  <si>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</si>
  <si>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</si>
  <si>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</si>
  <si>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</si>
  <si>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</si>
  <si>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</si>
  <si>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</si>
  <si>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</si>
  <si>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</si>
  <si>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</si>
  <si>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</si>
  <si>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</si>
  <si>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</si>
  <si>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</si>
  <si>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</si>
  <si>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</si>
  <si>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</si>
  <si>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</si>
  <si>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</si>
  <si>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</si>
  <si>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</si>
  <si>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</si>
  <si>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</si>
  <si>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</si>
  <si>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</si>
  <si>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</si>
  <si>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</si>
  <si>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</si>
  <si>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</si>
  <si>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</si>
  <si>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</si>
  <si>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</si>
  <si>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</si>
  <si>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</si>
  <si>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</si>
  <si>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</si>
  <si>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</si>
  <si>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</si>
  <si>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</si>
  <si>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</si>
  <si>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</si>
  <si>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</si>
  <si>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</si>
  <si>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</si>
  <si>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</si>
  <si>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</si>
  <si>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</si>
  <si>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</si>
  <si>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</si>
  <si>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</si>
  <si>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</si>
  <si>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</si>
  <si>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</si>
  <si>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</si>
  <si>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</si>
  <si>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</si>
  <si>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</si>
  <si>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</si>
  <si>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</si>
  <si>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</si>
  <si>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</si>
  <si>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</si>
  <si>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</si>
  <si>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</si>
  <si>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</si>
  <si>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</si>
  <si>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</si>
  <si>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</si>
  <si>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</si>
  <si>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</si>
  <si>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</si>
  <si>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</si>
  <si>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</si>
  <si>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</si>
  <si>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</si>
  <si>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</si>
  <si>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</si>
  <si>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</si>
  <si>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</si>
  <si>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</si>
  <si>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</si>
  <si>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</si>
  <si>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</si>
  <si>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</si>
  <si>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</si>
  <si>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</si>
  <si>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</si>
  <si>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</si>
  <si>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</si>
  <si>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</si>
  <si>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</si>
  <si>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</si>
  <si>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</si>
  <si>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</si>
  <si>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</si>
  <si>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</si>
  <si>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</si>
  <si>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</si>
  <si>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</si>
  <si>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</si>
  <si>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</si>
  <si>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</si>
  <si>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</si>
  <si>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</si>
  <si>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</si>
  <si>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</si>
  <si>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</si>
  <si>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</si>
  <si>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</si>
  <si>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</si>
  <si>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</si>
  <si>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</si>
  <si>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</si>
  <si>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</si>
  <si>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</si>
  <si>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</si>
  <si>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</si>
  <si>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</si>
  <si>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</si>
  <si>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</si>
  <si>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</si>
  <si>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</si>
  <si>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</si>
  <si>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</si>
  <si>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</si>
  <si>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</si>
  <si>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</si>
  <si>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</si>
  <si>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</si>
  <si>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</si>
  <si>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</si>
  <si>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</si>
  <si>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</si>
  <si>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</si>
  <si>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</si>
  <si>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</si>
  <si>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</si>
  <si>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</si>
  <si>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</si>
  <si>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</si>
  <si>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</si>
  <si>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</si>
  <si>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</si>
  <si>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</si>
  <si>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</si>
  <si>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</si>
  <si>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</si>
  <si>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</si>
  <si>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</si>
  <si>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</si>
  <si>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</si>
  <si>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</si>
  <si>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</si>
  <si>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</si>
  <si>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</si>
  <si>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</si>
  <si>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</si>
  <si>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</si>
  <si>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</si>
  <si>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</si>
  <si>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</si>
  <si>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</si>
  <si>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</si>
  <si>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</si>
  <si>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</si>
  <si>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</si>
  <si>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</si>
  <si>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</si>
  <si>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</si>
  <si>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</si>
  <si>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</si>
  <si>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</si>
  <si>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</si>
  <si>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</si>
  <si>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</si>
  <si>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</si>
  <si>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</si>
  <si>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</si>
  <si>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</si>
  <si>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</si>
  <si>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</si>
  <si>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</si>
  <si>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</si>
  <si>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</si>
  <si>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</si>
  <si>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</si>
  <si>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</si>
  <si>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</si>
  <si>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</si>
  <si>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</si>
  <si>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</si>
  <si>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</si>
  <si>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</si>
  <si>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</si>
  <si>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</si>
  <si>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</si>
  <si>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</si>
  <si>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</si>
  <si>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</si>
  <si>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</si>
  <si>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</si>
  <si>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</si>
  <si>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</si>
  <si>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</si>
  <si>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</si>
  <si>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</si>
  <si>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</si>
  <si>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</si>
  <si>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</si>
  <si>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</si>
  <si>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</si>
  <si>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</si>
  <si>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</si>
  <si>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</si>
  <si>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</si>
  <si>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</si>
  <si>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</si>
  <si>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</si>
  <si>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</si>
  <si>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</si>
  <si>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</si>
  <si>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</si>
  <si>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</si>
  <si>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</si>
  <si>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</si>
  <si>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</si>
  <si>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</si>
  <si>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</si>
  <si>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</si>
  <si>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</si>
  <si>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</si>
  <si>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</si>
  <si>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</si>
  <si>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</si>
  <si>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</si>
  <si>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</si>
  <si>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</si>
  <si>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</si>
  <si>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</si>
  <si>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</si>
  <si>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</si>
  <si>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</si>
  <si>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</si>
  <si>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</si>
  <si>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</si>
  <si>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</si>
  <si>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</si>
  <si>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</si>
  <si>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</si>
  <si>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</si>
  <si>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</si>
  <si>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</si>
  <si>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</si>
  <si>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</si>
  <si>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</si>
  <si>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</si>
  <si>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</si>
  <si>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</si>
  <si>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</si>
  <si>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</si>
  <si>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</si>
  <si>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</si>
  <si>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</si>
  <si>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</si>
  <si>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</si>
  <si>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</si>
  <si>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</si>
  <si>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</si>
  <si>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</si>
  <si>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</si>
  <si>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</si>
  <si>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</si>
  <si>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</si>
  <si>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</si>
  <si>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</si>
  <si>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</si>
  <si>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</si>
  <si>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</si>
  <si>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</si>
  <si>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</si>
  <si>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</si>
  <si>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</si>
  <si>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</si>
  <si>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</si>
  <si>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</si>
  <si>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</si>
  <si>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</si>
  <si>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</si>
  <si>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</si>
  <si>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</si>
  <si>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</si>
  <si>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</si>
  <si>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</si>
  <si>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</si>
  <si>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</si>
  <si>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</si>
  <si>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</si>
  <si>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</si>
  <si>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</si>
  <si>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</si>
  <si>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</si>
  <si>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</si>
  <si>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</si>
  <si>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</si>
  <si>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</si>
  <si>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</si>
  <si>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</si>
  <si>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</si>
  <si>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</si>
  <si>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</si>
  <si>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</si>
  <si>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</si>
  <si>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</si>
  <si>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</si>
  <si>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</si>
  <si>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</si>
  <si>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</si>
  <si>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</si>
  <si>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</si>
  <si>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</si>
  <si>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</si>
  <si>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</si>
  <si>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</si>
  <si>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</si>
  <si>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</si>
  <si>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</si>
  <si>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</si>
  <si>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</si>
  <si>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</si>
  <si>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</si>
  <si>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</si>
  <si>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</si>
  <si>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</si>
  <si>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</si>
  <si>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</si>
  <si>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</si>
  <si>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</si>
  <si>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</si>
  <si>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</si>
  <si>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</si>
  <si>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</si>
  <si>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</si>
  <si>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</si>
  <si>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</si>
  <si>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</si>
  <si>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</si>
  <si>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</si>
  <si>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</si>
  <si>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</si>
  <si>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</si>
  <si>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</si>
  <si>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</si>
  <si>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</si>
  <si>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</si>
  <si>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</si>
  <si>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</si>
  <si>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</si>
  <si>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</si>
  <si>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</si>
  <si>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</si>
  <si>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</si>
  <si>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</si>
  <si>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</si>
  <si>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</si>
  <si>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</si>
  <si>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</si>
  <si>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</si>
  <si>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</si>
  <si>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</si>
  <si>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</si>
  <si>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</si>
  <si>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</si>
  <si>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</si>
  <si>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</si>
  <si>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</si>
  <si>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</si>
  <si>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</si>
  <si>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</si>
  <si>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</si>
  <si>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</si>
  <si>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</si>
  <si>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</si>
  <si>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</si>
  <si>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</si>
  <si>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</si>
  <si>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</si>
  <si>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</si>
  <si>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</si>
  <si>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</si>
  <si>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</si>
  <si>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</si>
  <si>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</si>
  <si>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</si>
  <si>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</si>
  <si>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</si>
  <si>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</si>
  <si>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</si>
  <si>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</si>
  <si>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</si>
  <si>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</si>
  <si>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</si>
  <si>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</si>
  <si>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</si>
  <si>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</si>
  <si>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</si>
  <si>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</si>
  <si>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</si>
  <si>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</si>
  <si>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</si>
  <si>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</si>
  <si>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</si>
  <si>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</si>
  <si>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</si>
  <si>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</si>
  <si>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</si>
  <si>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</si>
  <si>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</si>
  <si>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</si>
  <si>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</si>
  <si>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</si>
  <si>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</si>
  <si>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</si>
  <si>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</si>
  <si>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</si>
  <si>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</si>
  <si>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</si>
  <si>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</si>
  <si>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</si>
  <si>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</si>
  <si>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</si>
  <si>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</si>
  <si>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</si>
  <si>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</si>
  <si>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</si>
  <si>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</si>
  <si>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</si>
  <si>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</si>
  <si>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</si>
  <si>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</si>
  <si>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</si>
  <si>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</si>
  <si>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</si>
  <si>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</si>
  <si>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</si>
  <si>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</si>
  <si>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</si>
  <si>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</si>
  <si>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</si>
  <si>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</si>
  <si>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</si>
  <si>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</si>
  <si>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</si>
  <si>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</si>
  <si>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</si>
  <si>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</si>
  <si>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</si>
  <si>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</si>
  <si>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</si>
  <si>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</si>
  <si>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</si>
  <si>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</si>
  <si>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</si>
  <si>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</si>
  <si>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</si>
  <si>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</si>
  <si>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</si>
  <si>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</si>
  <si>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</si>
  <si>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</si>
  <si>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</si>
  <si>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</si>
  <si>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</si>
  <si>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</si>
  <si>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</si>
  <si>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</si>
  <si>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</si>
  <si>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</si>
  <si>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</si>
  <si>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</si>
  <si>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</si>
  <si>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</si>
  <si>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</si>
  <si>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</si>
  <si>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</si>
  <si>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</si>
  <si>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</si>
  <si>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</si>
  <si>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</si>
  <si>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</si>
  <si>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</si>
  <si>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</si>
  <si>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</si>
  <si>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</si>
  <si>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</si>
  <si>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</si>
  <si>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</si>
  <si>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</si>
  <si>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</si>
  <si>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</si>
  <si>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</si>
  <si>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</si>
  <si>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</si>
  <si>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</si>
  <si>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</si>
  <si>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</si>
  <si>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</si>
  <si>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</si>
  <si>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</si>
  <si>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</si>
  <si>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</si>
  <si>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</si>
  <si>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</si>
  <si>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</si>
  <si>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</si>
  <si>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</si>
  <si>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</si>
  <si>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</si>
  <si>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</si>
  <si>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</si>
  <si>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</si>
  <si>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</si>
  <si>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</si>
  <si>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</si>
  <si>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</si>
  <si>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</si>
  <si>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</si>
  <si>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</si>
  <si>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</si>
  <si>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</si>
  <si>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</si>
  <si>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</si>
  <si>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</si>
  <si>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</si>
  <si>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</si>
  <si>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</si>
  <si>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</si>
  <si>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</si>
  <si>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</si>
  <si>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</si>
  <si>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</si>
  <si>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</si>
  <si>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</si>
  <si>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</si>
  <si>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</si>
  <si>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</si>
  <si>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</si>
  <si>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</si>
  <si>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</si>
  <si>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</si>
  <si>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</si>
  <si>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</si>
  <si>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</si>
  <si>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</si>
  <si>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</si>
  <si>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</si>
  <si>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</si>
  <si>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</si>
  <si>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</si>
  <si>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</si>
  <si>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</si>
  <si>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</si>
  <si>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</si>
  <si>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</si>
  <si>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</si>
  <si>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</si>
  <si>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</si>
  <si>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</si>
  <si>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</si>
  <si>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</si>
  <si>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</si>
  <si>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</si>
  <si>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</si>
  <si>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</si>
  <si>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</si>
  <si>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</si>
  <si>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</si>
  <si>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</si>
  <si>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</si>
  <si>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</si>
  <si>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</si>
  <si>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</si>
  <si>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</si>
  <si>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</si>
  <si>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</si>
  <si>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</si>
  <si>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</si>
  <si>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</si>
  <si>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</si>
  <si>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</si>
  <si>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</si>
  <si>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</si>
  <si>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</si>
  <si>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</si>
  <si>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</si>
  <si>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</si>
  <si>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</si>
  <si>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</si>
  <si>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</si>
  <si>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</si>
  <si>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</si>
  <si>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</si>
  <si>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</si>
  <si>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</si>
  <si>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</si>
  <si>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</si>
  <si>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</si>
  <si>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</si>
  <si>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</si>
  <si>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</si>
  <si>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</si>
  <si>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</si>
  <si>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</si>
  <si>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</si>
  <si>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</si>
  <si>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</si>
  <si>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</si>
  <si>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</si>
  <si>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</si>
  <si>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</si>
  <si>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</si>
  <si>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</si>
  <si>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</si>
  <si>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</si>
  <si>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</si>
  <si>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</si>
  <si>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</si>
  <si>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</si>
  <si>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</si>
  <si>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</si>
  <si>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</si>
  <si>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</si>
  <si>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</si>
  <si>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</si>
  <si>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</si>
  <si>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</si>
  <si>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</si>
  <si>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</si>
  <si>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</si>
  <si>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</si>
  <si>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</si>
  <si>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</si>
  <si>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</si>
  <si>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</si>
  <si>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</si>
  <si>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</si>
  <si>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</si>
  <si>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</si>
  <si>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</si>
  <si>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</si>
  <si>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</si>
  <si>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</si>
  <si>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</si>
  <si>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</si>
  <si>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</si>
  <si>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</si>
  <si>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</si>
  <si>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</si>
  <si>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</si>
  <si>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</si>
  <si>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</si>
  <si>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</si>
  <si>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</si>
  <si>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</si>
  <si>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</si>
  <si>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</si>
  <si>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</si>
  <si>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</si>
  <si>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</si>
  <si>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</si>
  <si>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</si>
  <si>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</si>
  <si>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</si>
  <si>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</si>
  <si>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</si>
  <si>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</si>
  <si>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</si>
  <si>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</si>
  <si>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</si>
  <si>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</si>
  <si>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</si>
  <si>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</si>
  <si>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</si>
  <si>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</si>
  <si>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</si>
  <si>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</si>
  <si>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</si>
  <si>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</si>
  <si>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</si>
  <si>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</si>
  <si>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</si>
  <si>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</si>
  <si>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</si>
  <si>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</si>
  <si>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</si>
  <si>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</si>
  <si>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</si>
  <si>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</si>
  <si>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</si>
  <si>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</si>
  <si>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</si>
  <si>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</si>
  <si>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</si>
  <si>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</si>
  <si>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</si>
  <si>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</si>
  <si>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</si>
  <si>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</si>
  <si>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</si>
  <si>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</si>
  <si>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</si>
  <si>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</si>
  <si>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</si>
  <si>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</si>
  <si>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</si>
  <si>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</si>
  <si>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</si>
  <si>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</si>
  <si>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</si>
  <si>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</si>
  <si>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</si>
  <si>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</si>
  <si>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</si>
  <si>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</si>
  <si>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</si>
  <si>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</si>
  <si>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</si>
  <si>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</si>
  <si>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</si>
  <si>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</si>
  <si>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</si>
  <si>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</si>
  <si>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</si>
  <si>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</si>
  <si>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</si>
  <si>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</si>
  <si>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</si>
  <si>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</si>
  <si>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</si>
  <si>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</si>
  <si>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</si>
  <si>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</si>
  <si>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</si>
  <si>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</si>
  <si>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</si>
  <si>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</si>
  <si>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</si>
  <si>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</si>
  <si>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</si>
  <si>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</si>
  <si>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</si>
  <si>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</si>
  <si>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</si>
  <si>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</si>
  <si>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</si>
  <si>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</si>
  <si>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</si>
  <si>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</si>
  <si>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</si>
  <si>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</si>
  <si>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</si>
  <si>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</si>
  <si>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</si>
  <si>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</si>
  <si>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</si>
  <si>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</si>
  <si>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</si>
  <si>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</si>
  <si>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</si>
  <si>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</si>
  <si>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</si>
  <si>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</si>
  <si>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</si>
  <si>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</si>
  <si>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</si>
  <si>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</si>
  <si>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</si>
  <si>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</si>
  <si>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</si>
  <si>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</si>
  <si>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</si>
  <si>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</si>
  <si>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</si>
  <si>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</si>
  <si>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</si>
  <si>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</si>
  <si>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</si>
  <si>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</si>
  <si>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</si>
  <si>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</si>
  <si>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</si>
  <si>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</si>
  <si>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</si>
  <si>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</si>
  <si>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</si>
  <si>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</si>
  <si>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</si>
  <si>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</si>
  <si>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</si>
  <si>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</si>
  <si>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</si>
  <si>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</si>
  <si>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</si>
  <si>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</si>
  <si>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</si>
  <si>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</si>
  <si>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</si>
  <si>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</si>
  <si>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</si>
  <si>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</si>
  <si>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</si>
  <si>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</si>
  <si>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</si>
  <si>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</si>
  <si>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</si>
  <si>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</si>
  <si>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</si>
  <si>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</si>
  <si>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</si>
  <si>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</si>
  <si>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</si>
  <si>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</si>
  <si>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</si>
  <si>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</si>
  <si>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</si>
  <si>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</si>
  <si>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</si>
  <si>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</si>
  <si>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</si>
  <si>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</si>
  <si>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</si>
  <si>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</si>
  <si>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</si>
  <si>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</si>
  <si>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</si>
  <si>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</si>
  <si>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</si>
  <si>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</si>
  <si>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</si>
  <si>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</si>
  <si>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</si>
  <si>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</si>
  <si>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</si>
  <si>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</si>
  <si>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</si>
  <si>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</si>
  <si>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</si>
  <si>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</si>
  <si>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</si>
  <si>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</si>
  <si>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</si>
  <si>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</si>
  <si>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</si>
  <si>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</si>
  <si>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</si>
  <si>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</si>
  <si>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</si>
  <si>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</si>
  <si>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</si>
  <si>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</si>
  <si>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</si>
  <si>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</si>
  <si>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</si>
  <si>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</si>
  <si>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</si>
  <si>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</si>
  <si>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</si>
  <si>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</si>
  <si>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</si>
  <si>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</si>
  <si>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</si>
  <si>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</si>
  <si>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</si>
  <si>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</si>
  <si>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</si>
  <si>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</si>
  <si>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</si>
  <si>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</si>
  <si>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</si>
  <si>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</si>
  <si>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</si>
  <si>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</si>
  <si>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</si>
  <si>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</si>
  <si>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</si>
  <si>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</si>
  <si>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</si>
  <si>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</si>
  <si>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</si>
  <si>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</si>
  <si>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</si>
  <si>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</si>
  <si>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</si>
  <si>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</si>
  <si>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</si>
  <si>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</si>
  <si>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</si>
  <si>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</si>
  <si>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</si>
  <si>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</si>
  <si>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</si>
  <si>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</si>
  <si>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</si>
  <si>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</si>
  <si>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</si>
  <si>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</si>
  <si>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</si>
  <si>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</si>
  <si>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</si>
  <si>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</si>
  <si>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</si>
  <si>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</si>
  <si>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</si>
  <si>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</si>
  <si>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</si>
  <si>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</si>
  <si>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</si>
  <si>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</si>
  <si>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</si>
  <si>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</si>
  <si>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</si>
  <si>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</si>
  <si>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</si>
  <si>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</si>
  <si>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</si>
  <si>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</si>
  <si>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</si>
  <si>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</si>
  <si>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</si>
  <si>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</si>
  <si>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</si>
  <si>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</si>
  <si>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</si>
  <si>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</si>
  <si>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</si>
  <si>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</si>
  <si>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</si>
  <si>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</si>
  <si>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</si>
  <si>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</si>
  <si>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</si>
  <si>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</si>
  <si>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</si>
  <si>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</si>
  <si>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</si>
  <si>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</si>
  <si>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</si>
  <si>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</si>
  <si>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</si>
  <si>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</si>
  <si>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</si>
  <si>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</si>
  <si>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</si>
  <si>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</si>
  <si>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</si>
  <si>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</si>
  <si>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</si>
  <si>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</si>
  <si>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</si>
  <si>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</si>
  <si>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</si>
  <si>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</si>
  <si>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</si>
  <si>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</si>
  <si>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</si>
  <si>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</si>
  <si>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</si>
  <si>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</si>
  <si>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</si>
  <si>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</si>
  <si>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</si>
  <si>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</si>
  <si>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</si>
  <si>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</si>
  <si>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</si>
  <si>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</si>
  <si>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</si>
  <si>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</si>
  <si>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</si>
  <si>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</si>
  <si>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</si>
  <si>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</si>
  <si>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</si>
  <si>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</si>
  <si>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</si>
  <si>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</si>
  <si>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</si>
  <si>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</si>
  <si>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</si>
  <si>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</si>
  <si>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</si>
  <si>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</si>
  <si>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</si>
  <si>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</si>
  <si>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</si>
  <si>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</si>
  <si>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</si>
  <si>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</si>
  <si>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</si>
  <si>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</si>
  <si>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</si>
  <si>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</si>
  <si>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</si>
  <si>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</si>
  <si>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</si>
  <si>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</si>
  <si>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</si>
  <si>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</si>
  <si>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</si>
  <si>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</si>
  <si>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</si>
  <si>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</si>
  <si>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</si>
  <si>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</si>
  <si>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</si>
  <si>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</si>
  <si>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</si>
  <si>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</si>
  <si>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</si>
  <si>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</si>
  <si>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</si>
  <si>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</si>
  <si>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</si>
  <si>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</si>
  <si>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</si>
  <si>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</si>
  <si>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</si>
  <si>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</si>
  <si>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</si>
  <si>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</si>
  <si>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</si>
  <si>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</si>
  <si>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</si>
  <si>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</si>
  <si>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</si>
  <si>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</si>
  <si>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</si>
  <si>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</si>
  <si>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</si>
  <si>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</si>
  <si>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</si>
  <si>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</si>
  <si>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</si>
  <si>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</si>
  <si>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</si>
  <si>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</si>
  <si>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</si>
  <si>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</si>
  <si>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</si>
  <si>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</si>
  <si>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</si>
  <si>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</si>
  <si>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</si>
  <si>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</si>
  <si>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</si>
  <si>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</si>
  <si>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</si>
  <si>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</si>
  <si>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</si>
  <si>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</si>
  <si>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</si>
  <si>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</si>
  <si>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</si>
  <si>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</si>
  <si>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</si>
  <si>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</si>
  <si>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</si>
  <si>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</si>
  <si>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</si>
  <si>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</si>
  <si>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</si>
  <si>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</si>
  <si>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</si>
  <si>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</si>
  <si>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</si>
  <si>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</si>
  <si>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</si>
  <si>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</si>
  <si>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</si>
  <si>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</si>
  <si>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</si>
  <si>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</si>
  <si>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</si>
  <si>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</si>
  <si>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</si>
  <si>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</si>
  <si>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</si>
  <si>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</si>
  <si>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</si>
  <si>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</si>
  <si>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</si>
  <si>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</si>
  <si>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</si>
  <si>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</si>
  <si>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</si>
  <si>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</si>
  <si>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</si>
  <si>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</si>
  <si>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</si>
  <si>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</si>
  <si>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</si>
  <si>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</si>
  <si>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</si>
  <si>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</si>
  <si>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</si>
  <si>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</si>
  <si>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</si>
  <si>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</si>
  <si>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</si>
  <si>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</si>
  <si>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</si>
  <si>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</si>
  <si>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</si>
  <si>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</si>
  <si>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</si>
  <si>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</si>
  <si>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</si>
  <si>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</si>
  <si>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</si>
  <si>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</si>
  <si>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</si>
  <si>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</si>
  <si>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</si>
  <si>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</si>
  <si>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</si>
  <si>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</si>
  <si>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</si>
  <si>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</si>
  <si>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</si>
  <si>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</si>
  <si>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</si>
  <si>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</si>
  <si>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</si>
  <si>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</si>
  <si>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</si>
  <si>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</si>
  <si>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</si>
  <si>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</si>
  <si>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</si>
  <si>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</si>
  <si>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</si>
  <si>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</si>
  <si>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</si>
  <si>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</si>
  <si>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</si>
  <si>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</si>
  <si>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</si>
  <si>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</si>
  <si>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</si>
  <si>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</si>
  <si>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</si>
  <si>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</si>
  <si>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</si>
  <si>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</si>
  <si>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</si>
  <si>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</si>
  <si>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</si>
  <si>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</si>
  <si>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</si>
  <si>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</si>
  <si>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</si>
  <si>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</si>
  <si>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</si>
  <si>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</si>
  <si>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</si>
  <si>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</si>
  <si>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</si>
  <si>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</si>
  <si>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</si>
  <si>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</si>
  <si>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</si>
  <si>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</si>
  <si>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</si>
  <si>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</si>
  <si>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</si>
  <si>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</si>
  <si>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</si>
  <si>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</si>
  <si>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</si>
  <si>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</si>
  <si>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</si>
  <si>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</si>
  <si>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</si>
  <si>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</si>
  <si>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</si>
  <si>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</si>
  <si>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</si>
  <si>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</si>
  <si>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</si>
  <si>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</si>
  <si>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</si>
  <si>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</si>
  <si>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</si>
  <si>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</si>
  <si>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</si>
  <si>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</si>
  <si>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</si>
  <si>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</si>
  <si>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</si>
  <si>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</si>
  <si>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</si>
  <si>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</si>
  <si>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</si>
  <si>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</si>
  <si>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</si>
  <si>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</si>
  <si>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</si>
  <si>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</si>
  <si>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</si>
  <si>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</si>
  <si>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</si>
  <si>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</si>
  <si>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</si>
  <si>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</si>
  <si>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</si>
  <si>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</si>
  <si>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</si>
  <si>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</si>
  <si>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</si>
  <si>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</si>
  <si>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</si>
  <si>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</si>
  <si>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</si>
  <si>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</si>
  <si>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</si>
  <si>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</si>
  <si>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</si>
  <si>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</si>
  <si>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</si>
  <si>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</si>
  <si>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</si>
  <si>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</si>
  <si>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</si>
  <si>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</si>
  <si>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</si>
  <si>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</si>
  <si>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</si>
  <si>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</si>
  <si>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</si>
  <si>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</si>
  <si>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</si>
  <si>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</si>
  <si>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</si>
  <si>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</si>
  <si>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</si>
  <si>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</si>
  <si>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</si>
  <si>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</si>
  <si>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</si>
  <si>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</si>
  <si>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</si>
  <si>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</si>
  <si>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</si>
  <si>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</si>
  <si>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</si>
  <si>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</si>
  <si>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</si>
  <si>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</si>
  <si>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</si>
  <si>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</si>
  <si>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</si>
  <si>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</si>
  <si>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</si>
  <si>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</si>
  <si>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</si>
  <si>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</si>
  <si>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</si>
  <si>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</si>
  <si>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</si>
  <si>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</si>
  <si>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</si>
  <si>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</si>
  <si>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</si>
  <si>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</si>
  <si>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</si>
  <si>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</si>
  <si>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</si>
  <si>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</si>
  <si>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</si>
  <si>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</si>
  <si>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</si>
  <si>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</si>
  <si>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</si>
  <si>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</si>
  <si>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</si>
  <si>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</si>
  <si>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</si>
  <si>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</si>
  <si>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</si>
  <si>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</si>
  <si>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</si>
  <si>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</si>
  <si>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</si>
  <si>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</si>
  <si>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</si>
  <si>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</si>
  <si>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</si>
  <si>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</si>
  <si>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</si>
  <si>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</si>
  <si>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</si>
  <si>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</si>
  <si>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</si>
  <si>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</si>
  <si>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</si>
  <si>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</si>
  <si>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</si>
  <si>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</si>
  <si>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</si>
  <si>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</si>
  <si>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</si>
  <si>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</si>
  <si>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</si>
  <si>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</si>
  <si>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</si>
  <si>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</si>
  <si>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</si>
  <si>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</si>
  <si>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</si>
  <si>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</si>
  <si>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</si>
  <si>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</si>
  <si>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</si>
  <si>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</si>
  <si>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</si>
  <si>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</si>
  <si>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</si>
  <si>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</si>
  <si>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</si>
  <si>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</si>
  <si>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</si>
  <si>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</si>
  <si>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</si>
  <si>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</si>
  <si>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</si>
  <si>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</si>
  <si>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</si>
  <si>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</si>
  <si>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</si>
  <si>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</si>
  <si>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</si>
  <si>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</si>
  <si>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</si>
  <si>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</si>
  <si>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</si>
  <si>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</si>
  <si>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</si>
  <si>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</si>
  <si>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</si>
  <si>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</si>
  <si>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</si>
  <si>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</si>
  <si>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</si>
  <si>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</si>
  <si>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</si>
  <si>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</si>
  <si>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</si>
  <si>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</si>
  <si>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</si>
  <si>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</si>
  <si>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</si>
  <si>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</si>
  <si>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</si>
  <si>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</si>
  <si>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</si>
  <si>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</si>
  <si>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</si>
  <si>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</si>
  <si>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</si>
  <si>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</si>
  <si>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</si>
  <si>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</si>
  <si>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</si>
  <si>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</si>
  <si>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</si>
  <si>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</si>
  <si>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</si>
  <si>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</si>
  <si>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</si>
  <si>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</si>
  <si>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</si>
  <si>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</si>
  <si>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</si>
  <si>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</si>
  <si>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</si>
  <si>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</si>
  <si>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</si>
  <si>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</si>
  <si>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</si>
  <si>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</si>
  <si>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</si>
  <si>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</si>
  <si>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</si>
  <si>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</si>
  <si>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</si>
  <si>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</si>
  <si>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</si>
  <si>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</si>
  <si>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</si>
  <si>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</si>
  <si>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</si>
  <si>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</si>
  <si>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</si>
  <si>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</si>
  <si>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</si>
  <si>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</si>
  <si>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</si>
  <si>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</si>
  <si>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</si>
  <si>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</si>
  <si>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</si>
  <si>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</si>
  <si>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</si>
  <si>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</si>
  <si>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</si>
  <si>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</si>
  <si>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</si>
  <si>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</si>
  <si>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</si>
  <si>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</si>
  <si>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</si>
  <si>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</si>
  <si>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</si>
  <si>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</si>
  <si>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</si>
  <si>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</si>
  <si>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</si>
  <si>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</si>
  <si>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</si>
  <si>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</si>
  <si>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</si>
  <si>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</si>
  <si>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</si>
  <si>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</si>
  <si>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</si>
  <si>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</si>
  <si>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</si>
  <si>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</si>
  <si>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</si>
  <si>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</si>
  <si>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</si>
  <si>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</si>
  <si>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</si>
  <si>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</si>
  <si>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</si>
  <si>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</si>
  <si>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</si>
  <si>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</si>
  <si>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</si>
  <si>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</si>
  <si>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</si>
  <si>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</si>
  <si>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</si>
  <si>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</si>
  <si>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</si>
  <si>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</si>
  <si>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</si>
  <si>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</si>
  <si>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</si>
  <si>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</si>
  <si>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</si>
  <si>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</si>
  <si>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</si>
  <si>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</si>
  <si>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</si>
  <si>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</si>
  <si>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</si>
  <si>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</si>
  <si>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</si>
  <si>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</si>
  <si>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</si>
  <si>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</si>
  <si>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</si>
  <si>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</si>
  <si>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</si>
  <si>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</si>
  <si>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</si>
  <si>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</si>
  <si>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</si>
  <si>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</si>
  <si>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</si>
  <si>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</si>
  <si>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</si>
  <si>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</si>
  <si>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</si>
  <si>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</si>
  <si>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</si>
  <si>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</si>
  <si>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</si>
  <si>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</si>
  <si>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</si>
  <si>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</si>
  <si>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</si>
  <si>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</si>
  <si>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</si>
  <si>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</si>
  <si>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</si>
  <si>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</si>
  <si>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</si>
  <si>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</si>
  <si>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</si>
  <si>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</si>
  <si>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</si>
  <si>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</si>
  <si>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</si>
  <si>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</si>
  <si>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</si>
  <si>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</si>
  <si>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</si>
  <si>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</si>
  <si>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</si>
  <si>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</si>
  <si>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</si>
  <si>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</si>
  <si>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</si>
  <si>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</si>
  <si>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</si>
  <si>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</si>
  <si>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</si>
  <si>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</si>
  <si>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</si>
  <si>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</si>
  <si>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</si>
  <si>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</si>
  <si>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</si>
  <si>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</si>
  <si>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</si>
  <si>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</si>
  <si>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</si>
  <si>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</si>
  <si>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</si>
  <si>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</si>
  <si>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</si>
  <si>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</si>
  <si>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</si>
  <si>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</si>
  <si>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</si>
  <si>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</si>
  <si>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</si>
  <si>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</si>
  <si>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</si>
  <si>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</si>
  <si>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</si>
  <si>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</si>
  <si>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</si>
  <si>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</si>
  <si>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</si>
  <si>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</si>
  <si>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</si>
  <si>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</si>
  <si>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</si>
  <si>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</si>
  <si>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</si>
  <si>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</si>
  <si>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</si>
  <si>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</si>
  <si>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</si>
  <si>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</si>
  <si>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</si>
  <si>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</si>
  <si>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</si>
  <si>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</si>
  <si>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</si>
  <si>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</si>
  <si>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</si>
  <si>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</si>
  <si>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</si>
  <si>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</si>
  <si>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</si>
  <si>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</si>
  <si>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</si>
  <si>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</si>
  <si>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</si>
  <si>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</si>
  <si>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</si>
  <si>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</si>
  <si>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</si>
  <si>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</si>
  <si>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</si>
  <si>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</si>
  <si>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</si>
  <si>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</si>
  <si>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</si>
  <si>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</si>
  <si>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</si>
  <si>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</si>
  <si>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</si>
  <si>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</si>
  <si>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</si>
  <si>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</si>
  <si>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</si>
  <si>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</si>
  <si>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</si>
  <si>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</si>
  <si>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</si>
  <si>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</si>
  <si>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</si>
  <si>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</si>
  <si>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</si>
  <si>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</si>
  <si>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</si>
  <si>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</si>
  <si>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</si>
  <si>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</si>
  <si>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</si>
  <si>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</si>
  <si>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</si>
  <si>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</si>
  <si>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</si>
  <si>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</si>
  <si>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</si>
  <si>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</si>
  <si>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</si>
  <si>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</si>
  <si>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</si>
  <si>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</si>
  <si>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</si>
  <si>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</si>
  <si>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</si>
  <si>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</si>
  <si>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</si>
  <si>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</si>
  <si>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</si>
  <si>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</si>
  <si>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</si>
  <si>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</si>
  <si>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</si>
  <si>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</si>
  <si>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</si>
  <si>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</si>
  <si>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</si>
  <si>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</si>
  <si>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</si>
  <si>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</si>
  <si>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</si>
  <si>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</si>
  <si>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</si>
  <si>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</si>
  <si>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</si>
  <si>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</si>
  <si>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</si>
  <si>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</si>
  <si>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</si>
  <si>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</si>
  <si>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</si>
  <si>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</si>
  <si>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</si>
  <si>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</si>
  <si>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</si>
  <si>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</si>
  <si>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</si>
  <si>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</si>
  <si>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</si>
  <si>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</si>
  <si>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</si>
  <si>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</si>
  <si>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</si>
  <si>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</si>
  <si>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</si>
  <si>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</si>
  <si>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</si>
  <si>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</si>
  <si>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</si>
  <si>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</si>
  <si>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</si>
  <si>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</si>
  <si>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</si>
  <si>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</si>
  <si>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</si>
  <si>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</si>
  <si>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</si>
  <si>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</si>
  <si>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</si>
  <si>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</si>
  <si>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</si>
  <si>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</si>
  <si>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</si>
  <si>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</si>
  <si>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</si>
  <si>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</si>
  <si>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</si>
  <si>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</si>
  <si>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</si>
  <si>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</si>
  <si>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</si>
  <si>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</si>
  <si>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</si>
  <si>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</si>
  <si>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</si>
  <si>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</si>
  <si>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</si>
  <si>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</si>
  <si>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</si>
  <si>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</si>
  <si>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</si>
  <si>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</si>
  <si>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</si>
  <si>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</si>
  <si>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</si>
  <si>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</si>
  <si>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</si>
  <si>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</si>
  <si>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</si>
  <si>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</si>
  <si>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</si>
  <si>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</si>
  <si>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</si>
  <si>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</si>
  <si>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</si>
  <si>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</si>
  <si>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</si>
  <si>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</si>
  <si>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</si>
  <si>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</si>
  <si>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</si>
  <si>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</si>
  <si>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</si>
  <si>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</si>
  <si>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</si>
  <si>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</si>
  <si>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</si>
  <si>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</si>
  <si>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</si>
  <si>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</si>
  <si>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</si>
  <si>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</si>
  <si>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</si>
  <si>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</si>
  <si>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</si>
  <si>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</si>
  <si>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</si>
  <si>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</si>
  <si>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</si>
  <si>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</si>
  <si>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</si>
  <si>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</si>
  <si>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</si>
  <si>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</si>
  <si>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</si>
  <si>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</si>
  <si>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</si>
  <si>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</si>
  <si>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</si>
  <si>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</si>
  <si>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</si>
  <si>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</si>
  <si>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</si>
  <si>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</si>
  <si>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</si>
  <si>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</si>
  <si>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</si>
  <si>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</si>
  <si>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</si>
  <si>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</si>
  <si>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</si>
  <si>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</si>
  <si>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</si>
  <si>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</si>
  <si>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</si>
  <si>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</si>
  <si>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</si>
  <si>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</si>
  <si>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</si>
  <si>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</si>
  <si>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</si>
  <si>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</si>
  <si>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</si>
  <si>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</si>
  <si>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</si>
  <si>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</si>
  <si>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</si>
  <si>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</si>
  <si>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</si>
  <si>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</si>
  <si>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</si>
  <si>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</si>
  <si>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</si>
  <si>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</si>
  <si>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</si>
  <si>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</si>
  <si>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</si>
  <si>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</si>
  <si>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</si>
  <si>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</si>
  <si>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</si>
  <si>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</si>
  <si>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</si>
  <si>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</si>
  <si>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</si>
  <si>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</si>
  <si>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</si>
  <si>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</si>
  <si>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</si>
  <si>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</si>
  <si>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</si>
  <si>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</si>
  <si>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</si>
  <si>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</si>
  <si>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</si>
  <si>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</si>
  <si>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</si>
  <si>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</si>
  <si>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</si>
  <si>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</si>
  <si>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</si>
  <si>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</si>
  <si>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</si>
  <si>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</si>
  <si>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</si>
  <si>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</si>
  <si>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</si>
  <si>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</si>
  <si>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</si>
  <si>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</si>
  <si>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</si>
  <si>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</si>
  <si>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</si>
  <si>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</si>
  <si>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</si>
  <si>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</si>
  <si>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</si>
  <si>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</si>
  <si>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</si>
  <si>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</si>
  <si>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</si>
  <si>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</si>
  <si>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</si>
  <si>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</si>
  <si>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</si>
  <si>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</si>
  <si>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</si>
  <si>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</si>
  <si>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</si>
  <si>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</si>
  <si>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</si>
  <si>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</si>
  <si>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</si>
  <si>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</si>
  <si>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</si>
  <si>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</si>
  <si>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</si>
  <si>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</si>
  <si>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</si>
  <si>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</si>
  <si>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</si>
  <si>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</si>
  <si>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</si>
  <si>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</si>
  <si>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</si>
  <si>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</si>
  <si>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</si>
  <si>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</si>
  <si>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</si>
  <si>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</si>
  <si>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</si>
  <si>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</si>
  <si>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</si>
  <si>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</si>
  <si>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</si>
  <si>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</si>
  <si>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</si>
  <si>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</si>
  <si>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</si>
  <si>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</si>
  <si>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</si>
  <si>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</si>
  <si>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</si>
  <si>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</si>
  <si>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</si>
  <si>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</si>
  <si>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</si>
  <si>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</si>
  <si>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</si>
  <si>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</si>
  <si>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</si>
  <si>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</si>
  <si>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</si>
  <si>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</si>
  <si>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</si>
  <si>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</si>
  <si>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</si>
  <si>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</si>
  <si>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</si>
  <si>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</si>
  <si>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</si>
  <si>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</si>
  <si>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</si>
  <si>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</si>
  <si>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</si>
  <si>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</si>
  <si>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</si>
  <si>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</si>
  <si>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</si>
  <si>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</si>
  <si>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</si>
  <si>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</si>
  <si>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</si>
  <si>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</si>
  <si>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</si>
  <si>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</si>
  <si>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</si>
  <si>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</si>
  <si>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</si>
  <si>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</si>
  <si>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</si>
  <si>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</si>
  <si>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</si>
  <si>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</si>
  <si>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</si>
  <si>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</si>
  <si>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</si>
  <si>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</si>
  <si>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</si>
  <si>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</si>
  <si>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</si>
  <si>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</si>
  <si>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</si>
  <si>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</si>
  <si>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</si>
  <si>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</si>
  <si>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</si>
  <si>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</si>
  <si>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</si>
  <si>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</si>
  <si>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</si>
  <si>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</si>
  <si>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</si>
  <si>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</si>
  <si>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</si>
  <si>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</si>
  <si>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</si>
  <si>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</si>
  <si>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</si>
  <si>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</si>
  <si>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</si>
  <si>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</si>
  <si>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</si>
  <si>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</si>
  <si>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</si>
  <si>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</si>
  <si>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</si>
  <si>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</si>
  <si>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</si>
  <si>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</si>
  <si>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</si>
  <si>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</si>
  <si>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</si>
  <si>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</si>
  <si>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</si>
  <si>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</si>
  <si>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</si>
  <si>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</si>
  <si>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</si>
  <si>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</si>
  <si>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</si>
  <si>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</si>
  <si>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</si>
  <si>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</si>
  <si>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</si>
  <si>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</si>
  <si>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</si>
  <si>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</si>
  <si>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</si>
  <si>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</si>
  <si>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</si>
  <si>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</si>
  <si>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</si>
  <si>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</si>
  <si>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</si>
  <si>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</si>
  <si>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</si>
  <si>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</si>
  <si>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</si>
  <si>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</si>
  <si>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</si>
  <si>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</si>
  <si>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</si>
  <si>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</si>
  <si>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</si>
  <si>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</si>
  <si>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</si>
  <si>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</si>
  <si>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</si>
  <si>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</si>
  <si>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</si>
  <si>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</si>
  <si>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</si>
  <si>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</si>
  <si>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</si>
  <si>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</si>
  <si>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</si>
  <si>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</si>
  <si>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</si>
  <si>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</si>
  <si>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</si>
  <si>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</si>
  <si>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</si>
  <si>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</si>
  <si>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</si>
  <si>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</si>
  <si>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</si>
  <si>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</si>
  <si>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</si>
  <si>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</si>
  <si>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</si>
  <si>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</si>
  <si>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</si>
  <si>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</si>
  <si>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</si>
  <si>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</si>
  <si>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</si>
  <si>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</si>
  <si>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</si>
  <si>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</si>
  <si>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</si>
  <si>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</si>
  <si>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</si>
  <si>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</si>
  <si>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</si>
  <si>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</si>
  <si>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</si>
  <si>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</si>
  <si>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</si>
  <si>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</si>
  <si>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</si>
  <si>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</si>
  <si>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</si>
  <si>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</si>
  <si>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</si>
  <si>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</si>
  <si>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</si>
  <si>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</si>
  <si>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</si>
  <si>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</si>
  <si>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</si>
  <si>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</si>
  <si>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</si>
  <si>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</si>
  <si>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</si>
  <si>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</si>
  <si>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</si>
  <si>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</si>
  <si>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</si>
  <si>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</si>
  <si>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</si>
  <si>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</si>
  <si>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</si>
  <si>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</si>
  <si>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</si>
  <si>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</si>
  <si>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</si>
  <si>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</si>
  <si>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</si>
  <si>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</si>
  <si>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</si>
  <si>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</si>
  <si>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</si>
  <si>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</si>
  <si>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</si>
  <si>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</si>
  <si>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</si>
  <si>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</si>
  <si>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</si>
  <si>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</si>
  <si>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</si>
  <si>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</si>
  <si>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</si>
  <si>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</si>
  <si>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</si>
  <si>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</si>
  <si>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</si>
  <si>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</si>
  <si>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</si>
  <si>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</si>
  <si>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</si>
  <si>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</si>
  <si>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</si>
  <si>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</si>
  <si>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</si>
  <si>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</si>
  <si>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</si>
  <si>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</si>
  <si>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</si>
  <si>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</si>
  <si>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</si>
  <si>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</si>
  <si>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</si>
  <si>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</si>
  <si>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</si>
  <si>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</si>
  <si>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</si>
  <si>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</si>
  <si>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</si>
  <si>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</si>
  <si>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</si>
  <si>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</si>
  <si>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</si>
  <si>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</si>
  <si>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</si>
  <si>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</si>
  <si>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</si>
  <si>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</si>
  <si>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</si>
  <si>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</si>
  <si>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</si>
  <si>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</si>
  <si>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</si>
  <si>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</si>
  <si>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</si>
  <si>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</si>
  <si>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</si>
  <si>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</si>
  <si>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</si>
  <si>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</si>
  <si>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</si>
  <si>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</si>
  <si>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</si>
  <si>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</si>
  <si>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</si>
  <si>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</si>
  <si>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</si>
  <si>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</si>
  <si>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</si>
  <si>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</si>
  <si>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</si>
  <si>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</si>
  <si>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</si>
  <si>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</si>
  <si>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</si>
  <si>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</si>
  <si>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</si>
  <si>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</si>
  <si>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</si>
  <si>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</si>
  <si>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</si>
  <si>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</si>
  <si>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</si>
  <si>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</si>
  <si>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</si>
  <si>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</si>
  <si>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</si>
  <si>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</si>
  <si>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</si>
  <si>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</si>
  <si>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</si>
  <si>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</si>
  <si>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</si>
  <si>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</si>
  <si>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</si>
  <si>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</si>
  <si>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</si>
  <si>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</si>
  <si>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</si>
  <si>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</si>
  <si>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</si>
  <si>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</si>
  <si>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</si>
  <si>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</si>
  <si>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</si>
  <si>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</si>
  <si>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</si>
  <si>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</si>
  <si>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</si>
  <si>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</si>
  <si>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</si>
  <si>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</si>
  <si>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</si>
  <si>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</si>
  <si>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</si>
  <si>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</si>
  <si>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</si>
  <si>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</si>
  <si>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</si>
  <si>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</si>
  <si>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</si>
  <si>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</si>
  <si>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</si>
  <si>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</si>
  <si>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</si>
  <si>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</si>
  <si>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</si>
  <si>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</si>
  <si>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</si>
  <si>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</si>
  <si>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</si>
  <si>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</si>
  <si>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</si>
  <si>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</si>
  <si>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</si>
  <si>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</si>
  <si>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</si>
  <si>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</si>
  <si>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</si>
  <si>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</si>
  <si>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</si>
  <si>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</si>
  <si>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</si>
  <si>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</si>
  <si>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</si>
  <si>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</si>
  <si>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</si>
  <si>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</si>
  <si>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</si>
  <si>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</si>
  <si>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</si>
  <si>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</si>
  <si>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</si>
  <si>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</si>
  <si>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</si>
  <si>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</si>
  <si>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</si>
  <si>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</si>
  <si>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</si>
  <si>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</si>
  <si>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</si>
  <si>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</si>
  <si>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</si>
  <si>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</si>
  <si>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</si>
  <si>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</si>
  <si>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</si>
  <si>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</si>
  <si>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</si>
  <si>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</si>
  <si>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</si>
  <si>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</si>
  <si>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</si>
  <si>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</si>
  <si>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</si>
  <si>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</si>
  <si>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</si>
  <si>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</si>
  <si>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</si>
  <si>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</si>
  <si>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</si>
  <si>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</si>
  <si>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</si>
  <si>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</si>
  <si>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</si>
  <si>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</si>
  <si>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</si>
  <si>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</si>
  <si>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</si>
  <si>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</si>
  <si>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</si>
  <si>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</si>
  <si>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</si>
  <si>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</si>
  <si>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</si>
  <si>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</si>
  <si>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</si>
  <si>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</si>
  <si>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</si>
  <si>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</si>
  <si>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</si>
  <si>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</si>
  <si>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</si>
  <si>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</si>
  <si>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</si>
  <si>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</si>
  <si>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</si>
  <si>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</si>
  <si>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</si>
  <si>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</si>
  <si>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</si>
  <si>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</si>
  <si>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</si>
  <si>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</si>
  <si>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</si>
  <si>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</si>
  <si>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</si>
  <si>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</si>
  <si>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</si>
  <si>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</si>
  <si>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</si>
  <si>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</si>
  <si>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</si>
  <si>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</si>
  <si>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</si>
  <si>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</si>
  <si>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</si>
  <si>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</si>
  <si>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</si>
  <si>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</si>
  <si>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</si>
  <si>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</si>
  <si>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</si>
  <si>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</si>
  <si>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</si>
  <si>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</si>
  <si>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</si>
  <si>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</si>
  <si>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</si>
  <si>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</si>
  <si>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</si>
  <si>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</si>
  <si>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</si>
  <si>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</si>
  <si>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</si>
  <si>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</si>
  <si>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</si>
  <si>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</si>
  <si>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</si>
  <si>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</si>
  <si>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</si>
  <si>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</si>
  <si>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</si>
  <si>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</si>
  <si>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</si>
  <si>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</si>
  <si>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</si>
  <si>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</si>
  <si>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</si>
  <si>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</si>
  <si>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</si>
  <si>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</si>
  <si>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</si>
  <si>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</si>
  <si>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</si>
  <si>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</si>
  <si>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</si>
  <si>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</si>
  <si>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</si>
  <si>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</si>
  <si>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</si>
  <si>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</si>
  <si>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</si>
  <si>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</si>
  <si>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</si>
  <si>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</si>
  <si>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</si>
  <si>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</si>
  <si>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</si>
  <si>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</si>
  <si>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</si>
  <si>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</si>
  <si>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</si>
  <si>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</si>
  <si>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</si>
  <si>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</si>
  <si>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</si>
  <si>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</si>
  <si>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</si>
  <si>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</si>
  <si>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</si>
  <si>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</si>
  <si>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</si>
  <si>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</si>
  <si>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</si>
  <si>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</si>
  <si>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</si>
  <si>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</si>
  <si>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</si>
  <si>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</si>
  <si>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</si>
  <si>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</si>
  <si>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</si>
  <si>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</si>
  <si>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</si>
  <si>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</si>
  <si>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</si>
  <si>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</si>
  <si>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</si>
  <si>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</si>
  <si>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</si>
  <si>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</si>
  <si>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</si>
  <si>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</si>
  <si>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</si>
  <si>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</si>
  <si>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</si>
  <si>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</si>
  <si>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</si>
  <si>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</si>
  <si>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</si>
  <si>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</si>
  <si>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</si>
  <si>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</si>
  <si>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</si>
  <si>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</si>
  <si>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</si>
  <si>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</si>
  <si>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</si>
  <si>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</si>
  <si>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</si>
  <si>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</si>
  <si>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</si>
  <si>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</si>
  <si>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</si>
  <si>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</si>
  <si>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</si>
  <si>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</si>
  <si>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</si>
  <si>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</si>
  <si>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</si>
  <si>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</si>
  <si>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</si>
  <si>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</si>
  <si>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</si>
  <si>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</si>
  <si>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</si>
  <si>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</si>
  <si>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</si>
  <si>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</si>
  <si>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</si>
  <si>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</si>
  <si>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</si>
  <si>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</si>
  <si>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</si>
  <si>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</si>
  <si>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</si>
  <si>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</si>
  <si>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</si>
  <si>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</si>
  <si>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</si>
  <si>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</si>
  <si>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</si>
  <si>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</si>
  <si>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</si>
  <si>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</si>
  <si>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</si>
  <si>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</si>
  <si>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</si>
  <si>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</si>
  <si>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</si>
  <si>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</si>
  <si>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</si>
  <si>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</si>
  <si>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</si>
  <si>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</si>
  <si>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</si>
  <si>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</si>
  <si>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</si>
  <si>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</si>
  <si>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</si>
  <si>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</si>
  <si>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</si>
  <si>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</si>
  <si>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</si>
  <si>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</si>
  <si>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</si>
  <si>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</si>
  <si>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</si>
  <si>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</si>
  <si>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</si>
  <si>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</si>
  <si>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</si>
  <si>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</si>
  <si>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</si>
  <si>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</si>
  <si>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</si>
  <si>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</si>
  <si>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</si>
  <si>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</si>
  <si>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</si>
  <si>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</si>
  <si>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</si>
  <si>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</si>
  <si>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</si>
  <si>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</si>
  <si>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</si>
  <si>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</si>
  <si>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</si>
  <si>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</si>
  <si>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</si>
  <si>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</si>
  <si>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</si>
  <si>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</si>
  <si>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</si>
  <si>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</si>
  <si>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</si>
  <si>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</si>
  <si>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</si>
  <si>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</si>
  <si>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</si>
  <si>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</si>
  <si>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</si>
  <si>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</si>
  <si>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</si>
  <si>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</si>
  <si>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</si>
  <si>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</si>
  <si>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</si>
  <si>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</si>
  <si>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</si>
  <si>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</si>
  <si>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</si>
  <si>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</si>
  <si>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</si>
  <si>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</si>
  <si>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</si>
  <si>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</si>
  <si>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</si>
  <si>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</si>
  <si>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</si>
  <si>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</si>
  <si>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</si>
  <si>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</si>
  <si>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</si>
  <si>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</si>
  <si>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</si>
  <si>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</si>
  <si>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</si>
  <si>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</si>
  <si>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</si>
  <si>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</si>
  <si>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</si>
  <si>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</si>
  <si>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</si>
  <si>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</si>
  <si>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</si>
  <si>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</si>
  <si>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</si>
  <si>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</si>
  <si>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</si>
  <si>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</si>
  <si>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</si>
  <si>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</si>
  <si>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</si>
  <si>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</si>
  <si>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</si>
  <si>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</si>
  <si>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</si>
  <si>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</si>
  <si>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</si>
  <si>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</si>
  <si>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</si>
  <si>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</si>
  <si>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</si>
  <si>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</si>
  <si>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</si>
  <si>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</si>
  <si>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</si>
  <si>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</si>
  <si>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</si>
  <si>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</si>
  <si>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</si>
  <si>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</si>
  <si>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</si>
  <si>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</si>
  <si>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</si>
  <si>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</si>
  <si>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</si>
  <si>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</si>
  <si>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</si>
  <si>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</si>
  <si>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</si>
  <si>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</si>
  <si>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</si>
  <si>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</si>
  <si>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</si>
  <si>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</si>
  <si>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</si>
  <si>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</si>
  <si>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</si>
  <si>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</si>
  <si>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</si>
  <si>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</si>
  <si>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</si>
  <si>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</si>
  <si>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</si>
  <si>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</si>
  <si>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</si>
  <si>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</si>
  <si>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</si>
  <si>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</si>
  <si>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</si>
  <si>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</si>
  <si>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</si>
  <si>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</si>
  <si>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</si>
  <si>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</si>
  <si>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</si>
  <si>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</si>
  <si>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</si>
  <si>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</si>
  <si>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</si>
  <si>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</si>
  <si>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</si>
  <si>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</si>
  <si>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</si>
  <si>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</si>
  <si>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</si>
  <si>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</si>
  <si>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</si>
  <si>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</si>
  <si>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</si>
  <si>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</si>
  <si>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</si>
  <si>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</si>
  <si>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</si>
  <si>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</si>
  <si>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</si>
  <si>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</si>
  <si>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</si>
  <si>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</si>
  <si>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</si>
  <si>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</si>
  <si>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</si>
  <si>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</si>
  <si>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</si>
  <si>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</si>
  <si>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</si>
  <si>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</si>
  <si>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</si>
  <si>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</si>
  <si>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</si>
  <si>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</si>
  <si>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</si>
  <si>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</si>
  <si>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</si>
  <si>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</si>
  <si>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</si>
  <si>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</si>
  <si>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</si>
  <si>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</si>
  <si>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</si>
  <si>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</si>
  <si>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</si>
  <si>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</si>
  <si>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</si>
  <si>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</si>
  <si>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</si>
  <si>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</si>
  <si>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</si>
  <si>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</si>
  <si>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</si>
  <si>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</si>
  <si>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</si>
  <si>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</si>
  <si>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</si>
  <si>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</si>
  <si>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</si>
  <si>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</si>
  <si>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</si>
  <si>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</si>
  <si>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</si>
  <si>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</si>
  <si>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</si>
  <si>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</si>
  <si>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</si>
  <si>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</si>
  <si>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</si>
  <si>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</si>
  <si>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</si>
  <si>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</si>
  <si>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</si>
  <si>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</si>
  <si>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</si>
  <si>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</si>
  <si>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</si>
  <si>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</si>
  <si>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</si>
  <si>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</si>
  <si>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</si>
  <si>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</si>
  <si>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</si>
  <si>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</si>
  <si>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</si>
  <si>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</si>
  <si>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</si>
  <si>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</si>
  <si>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</si>
  <si>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</si>
  <si>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</si>
  <si>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</si>
  <si>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</si>
  <si>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</si>
  <si>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</si>
  <si>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</si>
  <si>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</si>
  <si>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</si>
  <si>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</si>
  <si>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</si>
  <si>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</si>
  <si>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</si>
  <si>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</si>
  <si>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</si>
  <si>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</si>
  <si>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</si>
  <si>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</si>
  <si>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</si>
  <si>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</si>
  <si>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</si>
  <si>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</si>
  <si>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</si>
  <si>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</si>
  <si>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</si>
  <si>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</si>
  <si>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</si>
  <si>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</si>
  <si>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</si>
  <si>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</si>
  <si>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</si>
  <si>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</si>
  <si>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</si>
  <si>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</si>
  <si>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</si>
  <si>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</si>
  <si>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</si>
  <si>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</si>
  <si>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</si>
  <si>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</si>
  <si>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</si>
  <si>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</si>
  <si>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</si>
  <si>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</si>
  <si>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</si>
  <si>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</si>
  <si>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</si>
  <si>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</si>
  <si>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</si>
  <si>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</si>
  <si>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</si>
  <si>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</si>
  <si>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</si>
  <si>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</si>
  <si>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</si>
  <si>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</si>
  <si>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</si>
  <si>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</si>
  <si>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</si>
  <si>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</si>
  <si>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</si>
  <si>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</si>
  <si>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</si>
  <si>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</si>
  <si>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</si>
  <si>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</si>
  <si>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</si>
  <si>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</si>
  <si>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</si>
  <si>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</si>
  <si>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</si>
  <si>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</si>
  <si>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</si>
  <si>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</si>
  <si>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</si>
  <si>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</si>
  <si>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</si>
  <si>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</si>
  <si>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</si>
  <si>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</si>
  <si>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</si>
  <si>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</si>
  <si>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</si>
  <si>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</si>
  <si>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</si>
  <si>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</si>
  <si>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</si>
  <si>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</si>
  <si>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</si>
  <si>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</si>
  <si>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</si>
  <si>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</si>
  <si>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</si>
  <si>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</si>
  <si>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</si>
  <si>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</si>
  <si>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</si>
  <si>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</si>
  <si>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</si>
  <si>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</si>
  <si>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</si>
  <si>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</si>
  <si>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</si>
  <si>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</si>
  <si>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</si>
  <si>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</si>
  <si>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</si>
  <si>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</si>
  <si>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</si>
  <si>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</si>
  <si>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</si>
  <si>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</si>
  <si>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</si>
  <si>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</si>
  <si>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</si>
  <si>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</si>
  <si>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</si>
  <si>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</si>
  <si>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</si>
  <si>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</si>
  <si>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</si>
  <si>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</si>
  <si>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</si>
  <si>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</si>
  <si>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</si>
  <si>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</si>
  <si>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</si>
  <si>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</si>
  <si>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</si>
  <si>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</si>
  <si>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</si>
  <si>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</si>
  <si>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</si>
  <si>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</si>
  <si>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</si>
  <si>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</si>
  <si>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</si>
  <si>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</si>
  <si>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</si>
  <si>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</si>
  <si>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</si>
  <si>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</si>
  <si>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</si>
  <si>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</si>
  <si>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</si>
  <si>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</si>
  <si>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</si>
  <si>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</si>
  <si>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</si>
  <si>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</si>
  <si>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</si>
  <si>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</si>
  <si>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</si>
  <si>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</si>
  <si>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</si>
  <si>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</si>
  <si>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</si>
  <si>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</si>
  <si>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</si>
  <si>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</si>
  <si>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</si>
  <si>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</si>
  <si>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</si>
  <si>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</si>
  <si>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</si>
  <si>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</si>
  <si>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</si>
  <si>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</si>
  <si>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</si>
  <si>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</si>
  <si>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</si>
  <si>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</si>
  <si>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</si>
  <si>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</si>
  <si>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</si>
  <si>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</si>
  <si>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</si>
  <si>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</si>
  <si>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</si>
  <si>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</si>
  <si>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</si>
  <si>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</si>
  <si>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</si>
  <si>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</si>
  <si>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</si>
  <si>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</si>
  <si>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</si>
  <si>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</si>
  <si>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</si>
  <si>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</si>
  <si>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</si>
  <si>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</si>
  <si>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</si>
  <si>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</si>
  <si>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</si>
  <si>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</si>
  <si>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</si>
  <si>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</si>
  <si>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</si>
  <si>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</si>
  <si>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</si>
  <si>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</si>
  <si>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</si>
  <si>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</si>
  <si>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</si>
  <si>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</si>
  <si>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</si>
  <si>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</si>
  <si>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</si>
  <si>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</si>
  <si>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</si>
  <si>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</si>
  <si>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</si>
  <si>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</si>
  <si>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</si>
  <si>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</si>
  <si>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</si>
  <si>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</si>
  <si>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</si>
  <si>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</si>
  <si>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</si>
  <si>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</si>
  <si>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</si>
  <si>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</si>
  <si>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</si>
  <si>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</si>
  <si>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</si>
  <si>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</si>
  <si>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</si>
  <si>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</si>
  <si>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</si>
  <si>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</si>
  <si>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</si>
  <si>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</si>
  <si>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</si>
  <si>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</si>
  <si>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</si>
  <si>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</si>
  <si>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</si>
  <si>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</si>
  <si>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</si>
  <si>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</si>
  <si>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</si>
  <si>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</si>
  <si>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</si>
  <si>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</si>
  <si>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</si>
  <si>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</si>
  <si>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</si>
  <si>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</si>
  <si>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</si>
  <si>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</si>
  <si>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</si>
  <si>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</si>
  <si>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</si>
  <si>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</si>
  <si>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</si>
  <si>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</si>
  <si>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</si>
  <si>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</si>
  <si>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</si>
  <si>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</si>
  <si>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</si>
  <si>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</si>
  <si>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</si>
  <si>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</si>
  <si>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</si>
  <si>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</si>
  <si>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</si>
  <si>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</si>
  <si>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</si>
  <si>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</si>
  <si>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</si>
  <si>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</si>
  <si>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</si>
  <si>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</si>
  <si>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</si>
  <si>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</si>
  <si>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</si>
  <si>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</si>
  <si>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</si>
  <si>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</si>
  <si>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</si>
  <si>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</si>
  <si>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</si>
  <si>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</si>
  <si>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</si>
  <si>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</si>
  <si>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</si>
  <si>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</si>
  <si>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</si>
  <si>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</si>
  <si>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</si>
  <si>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</si>
  <si>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</si>
  <si>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</si>
  <si>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</si>
  <si>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</si>
  <si>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</si>
  <si>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</si>
  <si>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</si>
  <si>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</si>
  <si>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</si>
  <si>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</si>
  <si>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</si>
  <si>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</si>
  <si>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</si>
  <si>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</si>
  <si>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</si>
  <si>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</si>
  <si>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</si>
  <si>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</si>
  <si>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</si>
  <si>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</si>
  <si>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</si>
  <si>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</si>
  <si>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</si>
  <si>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</si>
  <si>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</si>
  <si>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</si>
  <si>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</si>
  <si>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</si>
  <si>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</si>
  <si>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</si>
  <si>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</si>
  <si>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</si>
  <si>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</si>
  <si>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</si>
  <si>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</si>
  <si>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</si>
  <si>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</si>
  <si>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</si>
  <si>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</si>
  <si>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</si>
  <si>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</si>
  <si>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</si>
  <si>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</si>
  <si>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</si>
  <si>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</si>
  <si>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</si>
  <si>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</si>
  <si>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</si>
  <si>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</si>
  <si>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</si>
  <si>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</si>
  <si>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</si>
  <si>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</si>
  <si>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</si>
  <si>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</si>
  <si>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</si>
  <si>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</si>
  <si>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</si>
  <si>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</si>
  <si>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</si>
  <si>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</si>
  <si>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</si>
  <si>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</si>
  <si>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</si>
  <si>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</si>
  <si>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</si>
  <si>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</si>
  <si>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</si>
  <si>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</si>
  <si>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</si>
  <si>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</si>
  <si>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</si>
  <si>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</si>
  <si>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</si>
  <si>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</si>
  <si>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</si>
  <si>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</si>
  <si>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</si>
  <si>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</si>
  <si>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</si>
  <si>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</si>
  <si>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</si>
  <si>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</si>
  <si>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</si>
  <si>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</si>
  <si>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</si>
  <si>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</si>
  <si>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</si>
  <si>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</si>
  <si>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</si>
  <si>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</si>
  <si>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</si>
  <si>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</si>
  <si>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</si>
  <si>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</si>
  <si>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</si>
  <si>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</si>
  <si>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</si>
  <si>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</si>
  <si>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</si>
  <si>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</si>
  <si>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</si>
  <si>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</si>
  <si>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</si>
  <si>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</si>
  <si>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</si>
  <si>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</si>
  <si>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</si>
  <si>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</si>
  <si>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</si>
  <si>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</si>
  <si>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</si>
  <si>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</si>
  <si>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</si>
  <si>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</si>
  <si>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</si>
  <si>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</si>
  <si>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</si>
  <si>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</si>
  <si>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</si>
  <si>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</si>
  <si>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</si>
  <si>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</si>
  <si>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</si>
  <si>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</si>
  <si>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</si>
  <si>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</si>
  <si>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</si>
  <si>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</si>
  <si>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</si>
  <si>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</si>
  <si>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</si>
  <si>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</si>
  <si>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</si>
  <si>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</si>
  <si>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</si>
  <si>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</si>
  <si>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</si>
  <si>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</si>
  <si>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</si>
  <si>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</si>
  <si>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</si>
  <si>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</si>
  <si>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</si>
  <si>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</si>
  <si>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</si>
  <si>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</si>
  <si>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</si>
  <si>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</si>
  <si>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</si>
  <si>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</si>
  <si>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</si>
  <si>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</si>
  <si>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</si>
  <si>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</si>
  <si>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</si>
  <si>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</si>
  <si>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</si>
  <si>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</si>
  <si>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</si>
  <si>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</si>
  <si>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</si>
  <si>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</si>
  <si>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</si>
  <si>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</si>
  <si>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</si>
  <si>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</si>
  <si>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</si>
  <si>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</si>
  <si>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</si>
  <si>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</si>
  <si>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</si>
  <si>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</si>
  <si>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</si>
  <si>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</si>
  <si>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</si>
  <si>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</si>
  <si>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</si>
  <si>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</si>
  <si>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</si>
  <si>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</si>
  <si>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</si>
  <si>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</si>
  <si>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</si>
  <si>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</si>
  <si>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</si>
  <si>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</si>
  <si>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</si>
  <si>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</si>
  <si>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</si>
  <si>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</si>
  <si>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</si>
  <si>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</si>
  <si>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</si>
  <si>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</si>
  <si>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</si>
  <si>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</si>
  <si>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</si>
  <si>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</si>
  <si>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</si>
  <si>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</si>
  <si>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</si>
  <si>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</si>
  <si>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</si>
  <si>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</si>
  <si>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</si>
  <si>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</si>
  <si>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</si>
  <si>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</si>
  <si>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</si>
  <si>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</si>
  <si>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</si>
  <si>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</si>
  <si>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</si>
  <si>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</si>
  <si>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</si>
  <si>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</si>
  <si>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</si>
  <si>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</si>
  <si>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</si>
  <si>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</si>
  <si>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</si>
  <si>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</si>
  <si>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</si>
  <si>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</si>
  <si>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</si>
  <si>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</si>
  <si>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</si>
  <si>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</si>
  <si>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</si>
  <si>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</si>
  <si>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</si>
  <si>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</si>
  <si>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</si>
  <si>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</si>
  <si>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</si>
  <si>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</si>
  <si>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</si>
  <si>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</si>
  <si>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</si>
  <si>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</si>
  <si>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</si>
  <si>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</si>
  <si>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</si>
  <si>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</si>
  <si>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</si>
  <si>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</si>
  <si>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</si>
  <si>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</si>
  <si>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</si>
  <si>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</si>
  <si>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</si>
  <si>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</si>
  <si>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</si>
  <si>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</si>
  <si>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</si>
  <si>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</si>
  <si>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</si>
  <si>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</si>
  <si>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</si>
  <si>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</si>
  <si>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</si>
  <si>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</si>
  <si>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</si>
  <si>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</si>
  <si>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</si>
  <si>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</si>
  <si>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</si>
  <si>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</si>
  <si>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</si>
  <si>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</si>
  <si>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</si>
  <si>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</si>
  <si>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</si>
  <si>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</si>
  <si>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</si>
  <si>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</si>
  <si>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</si>
  <si>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</si>
  <si>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</si>
  <si>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</si>
  <si>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</si>
  <si>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</si>
  <si>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</si>
  <si>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</si>
  <si>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</si>
  <si>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</si>
  <si>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</si>
  <si>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</si>
  <si>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</si>
  <si>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</si>
  <si>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</si>
  <si>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</si>
  <si>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</si>
  <si>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</si>
  <si>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</si>
  <si>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</si>
  <si>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</si>
  <si>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</si>
  <si>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</si>
  <si>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</si>
  <si>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</si>
  <si>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</si>
  <si>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</si>
  <si>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</si>
  <si>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</si>
  <si>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</si>
  <si>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</si>
  <si>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</si>
  <si>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</si>
  <si>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</si>
  <si>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</si>
  <si>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</si>
  <si>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</si>
  <si>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</si>
  <si>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</si>
  <si>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</si>
  <si>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</si>
  <si>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</si>
  <si>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</si>
  <si>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</si>
  <si>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</si>
  <si>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</si>
  <si>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</si>
  <si>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</si>
  <si>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</si>
  <si>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</si>
  <si>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</si>
  <si>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</si>
  <si>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</si>
  <si>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</si>
  <si>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</si>
  <si>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</si>
  <si>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</si>
  <si>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</si>
  <si>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</si>
  <si>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</si>
  <si>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</si>
  <si>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</si>
  <si>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</si>
  <si>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</si>
  <si>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</si>
  <si>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</si>
  <si>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</si>
  <si>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</si>
  <si>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</si>
  <si>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</si>
  <si>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</si>
  <si>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</si>
  <si>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</si>
  <si>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</si>
  <si>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</si>
  <si>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</si>
  <si>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</si>
  <si>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</si>
  <si>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</si>
  <si>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</si>
  <si>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</si>
  <si>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</si>
  <si>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</si>
  <si>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</si>
  <si>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</si>
  <si>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</si>
  <si>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</si>
  <si>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</si>
  <si>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</si>
  <si>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</si>
  <si>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</si>
  <si>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</si>
  <si>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</si>
  <si>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</si>
  <si>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</si>
  <si>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</si>
  <si>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</si>
  <si>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</si>
  <si>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</si>
  <si>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</si>
  <si>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</si>
  <si>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</si>
  <si>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</si>
  <si>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</si>
  <si>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</si>
  <si>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</si>
  <si>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</si>
  <si>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</si>
  <si>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</si>
  <si>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</si>
  <si>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</si>
  <si>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</si>
  <si>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</si>
  <si>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</si>
  <si>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</si>
  <si>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</si>
  <si>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</si>
  <si>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</si>
  <si>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</si>
  <si>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</si>
  <si>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</si>
  <si>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</si>
  <si>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</si>
  <si>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</si>
  <si>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</si>
  <si>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</si>
  <si>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</si>
  <si>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</si>
  <si>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</si>
  <si>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</si>
  <si>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</si>
  <si>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</si>
  <si>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</si>
  <si>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</si>
  <si>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</si>
  <si>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</si>
  <si>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</si>
  <si>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</si>
  <si>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</si>
  <si>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</si>
  <si>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</si>
  <si>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</si>
  <si>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</si>
  <si>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</si>
  <si>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</si>
  <si>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</si>
  <si>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</si>
  <si>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</si>
  <si>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</si>
  <si>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</si>
  <si>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</si>
  <si>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</si>
  <si>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</si>
  <si>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</si>
  <si>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</si>
  <si>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</si>
  <si>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</si>
  <si>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</si>
  <si>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</si>
  <si>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</si>
  <si>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</si>
  <si>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</si>
  <si>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</si>
  <si>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</si>
  <si>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</si>
  <si>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</si>
  <si>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</si>
  <si>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</si>
  <si>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</si>
  <si>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</si>
  <si>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</si>
  <si>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</si>
  <si>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</si>
  <si>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</si>
  <si>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</si>
  <si>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</si>
  <si>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</si>
  <si>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</si>
  <si>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</si>
  <si>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</si>
  <si>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</si>
  <si>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</si>
  <si>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</si>
  <si>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</si>
  <si>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</si>
  <si>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</si>
  <si>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</si>
  <si>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</si>
  <si>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</si>
  <si>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</si>
  <si>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</si>
  <si>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</si>
  <si>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</si>
  <si>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</si>
  <si>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</si>
  <si>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</si>
  <si>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</si>
  <si>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</si>
  <si>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</si>
  <si>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</si>
  <si>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</si>
  <si>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</si>
  <si>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</si>
  <si>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</si>
  <si>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</si>
  <si>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</si>
  <si>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</si>
  <si>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</si>
  <si>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</si>
  <si>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</si>
  <si>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</si>
  <si>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</si>
  <si>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</si>
  <si>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</si>
  <si>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</si>
  <si>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</si>
  <si>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</si>
  <si>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</si>
  <si>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</si>
  <si>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</si>
  <si>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</si>
  <si>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</si>
  <si>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</si>
  <si>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</si>
  <si>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</si>
  <si>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</si>
  <si>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</si>
  <si>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</si>
  <si>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</si>
  <si>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</si>
  <si>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</si>
  <si>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</si>
  <si>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</si>
  <si>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</si>
  <si>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</si>
  <si>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</si>
  <si>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</si>
  <si>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</si>
  <si>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</si>
  <si>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</si>
  <si>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</si>
  <si>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</si>
  <si>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</si>
  <si>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</si>
  <si>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</si>
  <si>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</si>
  <si>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</si>
  <si>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</si>
  <si>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</si>
  <si>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</si>
  <si>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</si>
  <si>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</si>
  <si>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</si>
  <si>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</si>
  <si>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</si>
  <si>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</si>
  <si>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</si>
  <si>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</si>
  <si>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</si>
  <si>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</si>
  <si>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</si>
  <si>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</si>
  <si>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</si>
  <si>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</si>
  <si>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</si>
  <si>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</si>
  <si>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</si>
  <si>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</si>
  <si>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</si>
  <si>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</si>
  <si>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</si>
  <si>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</si>
  <si>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</si>
  <si>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</si>
  <si>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</si>
  <si>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</si>
  <si>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</si>
  <si>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</si>
  <si>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</si>
  <si>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</si>
  <si>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</si>
  <si>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</si>
  <si>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</si>
  <si>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</si>
  <si>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</si>
  <si>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</si>
  <si>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</si>
  <si>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</si>
  <si>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</si>
  <si>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</si>
  <si>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</si>
  <si>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</si>
  <si>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</si>
  <si>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</si>
  <si>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</si>
  <si>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</si>
  <si>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</si>
  <si>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</si>
  <si>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</si>
  <si>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</si>
  <si>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</si>
  <si>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</si>
  <si>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</si>
  <si>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</si>
  <si>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</si>
  <si>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</si>
  <si>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</si>
  <si>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</si>
  <si>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</si>
  <si>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</si>
  <si>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</si>
  <si>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</si>
  <si>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</si>
  <si>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</si>
  <si>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</si>
  <si>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</si>
  <si>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</si>
  <si>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</si>
  <si>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</si>
  <si>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</si>
  <si>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</si>
  <si>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</si>
  <si>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</si>
  <si>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</si>
  <si>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</si>
  <si>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</si>
  <si>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</si>
  <si>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</si>
  <si>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</si>
  <si>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</si>
  <si>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</si>
  <si>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</si>
  <si>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</si>
  <si>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</si>
  <si>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</si>
  <si>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</si>
  <si>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</si>
  <si>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</si>
  <si>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</si>
  <si>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</si>
  <si>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</si>
  <si>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</si>
  <si>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</si>
  <si>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</si>
  <si>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</si>
  <si>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</si>
  <si>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</si>
  <si>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</si>
  <si>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</si>
  <si>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</si>
  <si>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</si>
  <si>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</si>
  <si>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</si>
  <si>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</si>
  <si>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</si>
  <si>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</si>
  <si>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</si>
  <si>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</si>
  <si>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</si>
  <si>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</si>
  <si>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</si>
  <si>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</si>
  <si>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</si>
  <si>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</si>
  <si>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</si>
  <si>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</si>
  <si>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</si>
  <si>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</si>
  <si>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</si>
  <si>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</si>
  <si>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</si>
  <si>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</si>
  <si>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</si>
  <si>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</si>
  <si>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</si>
  <si>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</si>
  <si>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</si>
  <si>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</si>
  <si>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</si>
  <si>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</si>
  <si>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</si>
  <si>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</si>
  <si>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</si>
  <si>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</si>
  <si>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</si>
  <si>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</si>
  <si>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</si>
  <si>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</si>
  <si>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</si>
  <si>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</si>
  <si>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</si>
  <si>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</si>
  <si>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</si>
  <si>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</si>
  <si>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</si>
  <si>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</si>
  <si>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</si>
  <si>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</si>
  <si>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</si>
  <si>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</si>
  <si>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</si>
  <si>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</si>
  <si>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</si>
  <si>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</si>
  <si>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</si>
  <si>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</si>
  <si>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</si>
  <si>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</si>
  <si>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</si>
  <si>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</si>
  <si>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</si>
  <si>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</si>
  <si>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</si>
  <si>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</si>
  <si>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</si>
  <si>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</si>
  <si>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</si>
  <si>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</si>
  <si>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</si>
  <si>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</si>
  <si>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</si>
  <si>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</si>
  <si>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</si>
  <si>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</si>
  <si>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</si>
  <si>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</si>
  <si>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</si>
  <si>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</si>
  <si>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</si>
  <si>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</si>
  <si>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</si>
  <si>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</si>
  <si>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</si>
  <si>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</si>
  <si>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</si>
  <si>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</si>
  <si>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</si>
  <si>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</si>
  <si>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</si>
  <si>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</si>
  <si>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</si>
  <si>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</si>
  <si>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</si>
  <si>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</si>
  <si>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</si>
  <si>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</si>
  <si>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</si>
  <si>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</si>
  <si>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</si>
  <si>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</si>
  <si>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</si>
  <si>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</si>
  <si>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</si>
  <si>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</si>
  <si>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</si>
  <si>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</si>
  <si>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</si>
  <si>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</si>
  <si>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</si>
  <si>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</si>
  <si>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</si>
  <si>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</si>
  <si>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</si>
  <si>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</si>
  <si>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</si>
  <si>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</si>
  <si>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</si>
  <si>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</si>
  <si>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</si>
  <si>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</si>
  <si>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</si>
  <si>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</si>
  <si>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</si>
  <si>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</si>
  <si>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</si>
  <si>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</si>
  <si>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</si>
  <si>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</si>
  <si>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</si>
  <si>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</si>
  <si>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</si>
  <si>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</si>
  <si>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</si>
  <si>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</si>
  <si>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</si>
  <si>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</si>
  <si>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</si>
  <si>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</si>
  <si>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</si>
  <si>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</si>
  <si>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</si>
  <si>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</si>
  <si>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</si>
  <si>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</si>
  <si>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</si>
  <si>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</si>
  <si>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</si>
  <si>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</si>
  <si>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</si>
  <si>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</si>
  <si>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</si>
  <si>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</si>
  <si>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</si>
  <si>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</si>
  <si>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</si>
  <si>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</si>
  <si>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</si>
  <si>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</si>
  <si>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</si>
  <si>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</si>
  <si>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</si>
  <si>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</si>
  <si>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</si>
  <si>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</si>
  <si>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</si>
  <si>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</si>
  <si>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</si>
  <si>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</si>
  <si>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</si>
  <si>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</si>
  <si>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</si>
  <si>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</si>
  <si>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</si>
  <si>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</si>
  <si>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</si>
  <si>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</si>
  <si>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</si>
  <si>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</si>
  <si>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</si>
  <si>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</si>
  <si>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</si>
  <si>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</si>
  <si>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</si>
  <si>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</si>
  <si>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</si>
  <si>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</si>
  <si>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</si>
  <si>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</si>
  <si>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</si>
  <si>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</si>
  <si>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</si>
  <si>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</si>
  <si>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</si>
  <si>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</si>
  <si>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</si>
  <si>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</si>
  <si>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</si>
  <si>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</si>
  <si>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</si>
  <si>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</si>
  <si>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</si>
  <si>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</si>
  <si>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</si>
  <si>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</si>
  <si>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</si>
  <si>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</si>
  <si>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</si>
  <si>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</si>
  <si>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</si>
  <si>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</si>
  <si>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</si>
  <si>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</si>
  <si>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</si>
  <si>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</si>
  <si>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</si>
  <si>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</si>
  <si>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</si>
  <si>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</si>
  <si>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</si>
  <si>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</si>
  <si>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</si>
  <si>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</si>
  <si>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</si>
  <si>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</si>
  <si>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</si>
  <si>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</si>
  <si>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</si>
  <si>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</si>
  <si>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</si>
  <si>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</si>
  <si>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</si>
  <si>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</si>
  <si>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</si>
  <si>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</si>
  <si>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</si>
  <si>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</si>
  <si>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</si>
  <si>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</si>
  <si>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</si>
  <si>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</si>
  <si>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</si>
  <si>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</si>
  <si>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</si>
  <si>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</si>
  <si>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</si>
  <si>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</si>
  <si>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</si>
  <si>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</si>
  <si>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</si>
  <si>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</si>
  <si>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</si>
  <si>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</si>
  <si>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</si>
  <si>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</si>
  <si>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</si>
  <si>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</si>
  <si>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</si>
  <si>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</si>
  <si>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</si>
  <si>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</si>
  <si>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</si>
  <si>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</si>
  <si>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</si>
  <si>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</si>
  <si>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</si>
  <si>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</si>
  <si>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</si>
  <si>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</si>
  <si>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</si>
  <si>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</si>
  <si>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</si>
  <si>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</si>
  <si>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</si>
  <si>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</si>
  <si>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</si>
  <si>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</si>
  <si>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</si>
  <si>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</si>
  <si>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</si>
  <si>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</si>
  <si>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</si>
  <si>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</si>
  <si>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</si>
  <si>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</si>
  <si>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</si>
  <si>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</si>
  <si>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</si>
  <si>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</si>
  <si>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</si>
  <si>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</si>
  <si>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</si>
  <si>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</si>
  <si>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</si>
  <si>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</si>
  <si>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</si>
  <si>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</si>
  <si>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</si>
  <si>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</si>
  <si>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</si>
  <si>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</si>
  <si>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</si>
  <si>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</si>
  <si>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</si>
  <si>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</si>
  <si>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</si>
  <si>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</si>
  <si>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</si>
  <si>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</si>
  <si>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</si>
  <si>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</si>
  <si>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</si>
  <si>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</si>
  <si>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</si>
  <si>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</si>
  <si>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</si>
  <si>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</si>
  <si>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</si>
  <si>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</si>
  <si>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</si>
  <si>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</si>
  <si>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</si>
  <si>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</si>
  <si>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</si>
  <si>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</si>
  <si>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</si>
  <si>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</si>
  <si>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</si>
  <si>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</si>
  <si>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</si>
  <si>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</si>
  <si>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</si>
  <si>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</si>
  <si>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</si>
  <si>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</si>
  <si>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</si>
  <si>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</si>
  <si>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</si>
  <si>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</si>
  <si>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</si>
  <si>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</si>
  <si>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</si>
  <si>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</si>
  <si>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</si>
  <si>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</si>
  <si>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</si>
  <si>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</si>
  <si>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</si>
  <si>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</si>
  <si>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</si>
  <si>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</si>
  <si>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</si>
  <si>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</si>
  <si>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</si>
  <si>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</si>
  <si>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</si>
  <si>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</si>
  <si>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</si>
  <si>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</si>
  <si>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</si>
  <si>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</si>
  <si>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</si>
  <si>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</si>
  <si>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</si>
  <si>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</si>
  <si>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</si>
  <si>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</si>
  <si>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</si>
  <si>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</si>
  <si>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</si>
  <si>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</si>
  <si>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</si>
  <si>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</si>
  <si>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</si>
  <si>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</si>
  <si>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</si>
  <si>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</si>
  <si>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</si>
  <si>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</si>
  <si>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</si>
  <si>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</si>
  <si>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</si>
  <si>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</si>
  <si>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</si>
  <si>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</si>
  <si>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</si>
  <si>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</si>
  <si>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</si>
  <si>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</si>
  <si>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</si>
  <si>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</si>
  <si>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</si>
  <si>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</si>
  <si>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</si>
  <si>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</si>
  <si>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</si>
  <si>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</si>
  <si>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</si>
  <si>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</si>
  <si>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</si>
  <si>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</si>
  <si>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</si>
  <si>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</si>
  <si>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</si>
  <si>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</si>
  <si>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</si>
  <si>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</si>
  <si>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</si>
  <si>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</si>
  <si>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</si>
  <si>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</si>
  <si>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</si>
  <si>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</si>
  <si>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</si>
  <si>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</si>
  <si>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</si>
  <si>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</si>
  <si>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</si>
  <si>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</si>
  <si>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</si>
  <si>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</si>
  <si>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</si>
  <si>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</si>
  <si>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</si>
  <si>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</si>
  <si>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</si>
  <si>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</si>
  <si>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</si>
  <si>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</si>
  <si>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</si>
  <si>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</si>
  <si>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</si>
  <si>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</si>
  <si>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</si>
  <si>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</si>
  <si>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</si>
  <si>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</si>
  <si>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</si>
  <si>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</si>
  <si>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</si>
  <si>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</si>
  <si>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</si>
  <si>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</si>
  <si>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</si>
  <si>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</si>
  <si>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</si>
  <si>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</si>
  <si>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</si>
  <si>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</si>
  <si>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</si>
  <si>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</si>
  <si>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</si>
  <si>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</si>
  <si>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</si>
  <si>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</si>
  <si>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</si>
  <si>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</si>
  <si>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</si>
  <si>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</si>
  <si>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</si>
  <si>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</si>
  <si>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</si>
  <si>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</si>
  <si>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</si>
  <si>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</si>
  <si>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</si>
  <si>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</si>
  <si>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</si>
  <si>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</si>
  <si>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</si>
  <si>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</si>
  <si>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</si>
  <si>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</si>
  <si>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</si>
  <si>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</si>
  <si>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</si>
  <si>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</si>
  <si>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</si>
  <si>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</si>
  <si>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</si>
  <si>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</si>
  <si>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</si>
  <si>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</si>
  <si>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</si>
  <si>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</si>
  <si>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</si>
  <si>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</si>
  <si>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</si>
  <si>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</si>
  <si>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</si>
  <si>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</si>
  <si>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</si>
  <si>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</si>
  <si>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</si>
  <si>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</si>
  <si>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</si>
  <si>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</si>
  <si>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</si>
  <si>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</si>
  <si>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</si>
  <si>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</si>
  <si>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</si>
  <si>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</si>
  <si>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</si>
  <si>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</si>
  <si>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</si>
  <si>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</si>
  <si>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</si>
  <si>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</si>
  <si>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</si>
  <si>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</si>
  <si>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</si>
  <si>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</si>
  <si>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</si>
  <si>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</si>
  <si>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</si>
  <si>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</si>
  <si>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</si>
  <si>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</si>
  <si>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</si>
  <si>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</si>
  <si>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</si>
  <si>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</si>
  <si>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</si>
  <si>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</si>
  <si>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</si>
  <si>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</si>
  <si>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</si>
  <si>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</si>
  <si>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</si>
  <si>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</si>
  <si>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</si>
  <si>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</si>
  <si>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</si>
  <si>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</si>
  <si>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</si>
  <si>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</si>
  <si>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</si>
  <si>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</si>
  <si>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</si>
  <si>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</si>
  <si>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</si>
  <si>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</si>
  <si>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</si>
  <si>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</si>
  <si>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</si>
  <si>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</si>
  <si>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</si>
  <si>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</si>
  <si>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</si>
  <si>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</si>
  <si>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</si>
  <si>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</si>
  <si>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</si>
  <si>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</si>
  <si>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</si>
  <si>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</si>
  <si>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</si>
  <si>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</si>
  <si>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</si>
  <si>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</si>
  <si>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</si>
  <si>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</si>
  <si>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</si>
  <si>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</si>
  <si>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</si>
  <si>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</si>
  <si>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</si>
  <si>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</si>
  <si>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</si>
  <si>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</si>
  <si>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</si>
  <si>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</si>
  <si>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</si>
  <si>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</si>
  <si>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</si>
  <si>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</si>
  <si>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</si>
  <si>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</si>
  <si>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</si>
  <si>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</si>
  <si>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</si>
  <si>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</si>
  <si>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</si>
  <si>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</si>
  <si>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</si>
  <si>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</si>
  <si>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</si>
  <si>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</si>
  <si>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</si>
  <si>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</si>
  <si>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</si>
  <si>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</si>
  <si>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</si>
  <si>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</si>
  <si>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</si>
  <si>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</si>
  <si>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</si>
  <si>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</si>
  <si>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</si>
  <si>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</si>
  <si>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</si>
  <si>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</si>
  <si>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</si>
  <si>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</si>
  <si>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</si>
  <si>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</si>
  <si>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</si>
  <si>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</si>
  <si>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</si>
  <si>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</si>
  <si>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</si>
  <si>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</si>
  <si>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</si>
  <si>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</si>
  <si>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</si>
  <si>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</si>
  <si>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</si>
  <si>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</si>
  <si>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</si>
  <si>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</si>
  <si>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</si>
  <si>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</si>
  <si>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</si>
  <si>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</si>
  <si>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</si>
  <si>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</si>
  <si>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</si>
  <si>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</si>
  <si>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</si>
  <si>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</si>
  <si>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</si>
  <si>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</si>
  <si>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</si>
  <si>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</si>
  <si>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</si>
  <si>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</si>
  <si>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</si>
  <si>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</si>
  <si>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</si>
  <si>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</si>
  <si>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</si>
  <si>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</si>
  <si>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</si>
  <si>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</si>
  <si>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</si>
  <si>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</si>
  <si>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</si>
  <si>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</si>
  <si>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</si>
  <si>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</si>
  <si>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</si>
  <si>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</si>
  <si>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</si>
  <si>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</si>
  <si>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</si>
  <si>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</si>
  <si>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</si>
  <si>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</si>
  <si>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</si>
  <si>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</si>
  <si>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</si>
  <si>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</si>
  <si>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</si>
  <si>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</si>
  <si>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</si>
  <si>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</si>
  <si>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</si>
  <si>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</si>
  <si>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</si>
  <si>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</si>
  <si>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</si>
  <si>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</si>
  <si>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</si>
  <si>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</si>
  <si>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</si>
  <si>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</si>
  <si>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</si>
  <si>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</si>
  <si>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</si>
  <si>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</si>
  <si>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</si>
  <si>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</si>
  <si>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</si>
  <si>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</si>
  <si>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</si>
  <si>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</si>
  <si>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</si>
  <si>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</si>
  <si>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</si>
  <si>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</si>
  <si>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</si>
  <si>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</si>
  <si>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</si>
  <si>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</si>
  <si>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</si>
  <si>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</si>
  <si>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</si>
  <si>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</si>
  <si>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</si>
  <si>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</si>
  <si>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</si>
  <si>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</si>
  <si>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</si>
  <si>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</si>
  <si>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</si>
  <si>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</si>
  <si>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</si>
  <si>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</si>
  <si>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</si>
  <si>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</si>
  <si>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</si>
  <si>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</si>
  <si>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</si>
  <si>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</si>
  <si>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</si>
  <si>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</si>
  <si>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</si>
  <si>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</si>
  <si>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</si>
  <si>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</si>
  <si>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</si>
  <si>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</si>
  <si>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</si>
  <si>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</si>
  <si>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</si>
  <si>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</si>
  <si>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</si>
  <si>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</si>
  <si>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</si>
  <si>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</si>
  <si>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</si>
  <si>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</si>
  <si>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</si>
  <si>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</si>
  <si>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</si>
  <si>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</si>
  <si>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</si>
  <si>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</si>
  <si>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</si>
  <si>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</si>
  <si>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</si>
  <si>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</si>
  <si>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</si>
  <si>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</si>
  <si>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</si>
  <si>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</si>
  <si>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</si>
  <si>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</si>
  <si>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</si>
  <si>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</si>
  <si>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</si>
  <si>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</si>
  <si>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</si>
  <si>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</si>
  <si>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</si>
  <si>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</si>
  <si>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</si>
  <si>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</si>
  <si>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</si>
  <si>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</si>
  <si>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</si>
  <si>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</si>
  <si>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</si>
  <si>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</si>
  <si>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</si>
  <si>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</si>
  <si>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</si>
  <si>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</si>
  <si>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</si>
  <si>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</si>
  <si>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</si>
  <si>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</si>
  <si>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</si>
  <si>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</si>
  <si>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</si>
  <si>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</si>
  <si>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</si>
  <si>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</si>
  <si>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</si>
  <si>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</si>
  <si>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</si>
  <si>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</si>
  <si>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</si>
  <si>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</si>
  <si>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</si>
  <si>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</si>
  <si>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</si>
  <si>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</si>
  <si>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</si>
  <si>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</si>
  <si>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</si>
  <si>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</si>
  <si>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</si>
  <si>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</si>
  <si>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</si>
  <si>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</si>
  <si>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</si>
  <si>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</si>
  <si>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</si>
  <si>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</si>
  <si>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</si>
  <si>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</si>
  <si>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</si>
  <si>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</si>
  <si>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</si>
  <si>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</si>
  <si>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</si>
  <si>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</si>
  <si>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</si>
  <si>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</si>
  <si>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</si>
  <si>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</si>
  <si>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</si>
  <si>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</si>
  <si>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</si>
  <si>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</si>
  <si>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</si>
  <si>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</si>
  <si>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</si>
  <si>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</si>
  <si>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</si>
  <si>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</si>
  <si>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</si>
  <si>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</si>
  <si>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</si>
  <si>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</si>
  <si>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</si>
  <si>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</si>
  <si>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</si>
  <si>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</si>
  <si>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</si>
  <si>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</si>
  <si>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</si>
  <si>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</si>
  <si>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</si>
  <si>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</si>
  <si>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</si>
  <si>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</si>
  <si>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</si>
  <si>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</si>
  <si>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</si>
  <si>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</si>
  <si>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</si>
  <si>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</si>
  <si>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</si>
  <si>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</si>
  <si>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</si>
  <si>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</si>
  <si>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</si>
  <si>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</si>
  <si>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</si>
  <si>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</si>
  <si>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</si>
  <si>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</si>
  <si>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</si>
  <si>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</si>
  <si>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</si>
  <si>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</si>
  <si>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</si>
  <si>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</si>
  <si>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</si>
  <si>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</si>
  <si>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</si>
  <si>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</si>
  <si>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</si>
  <si>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</si>
  <si>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</si>
  <si>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</si>
  <si>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</si>
  <si>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</si>
  <si>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</si>
  <si>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</si>
  <si>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</si>
  <si>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</si>
  <si>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</si>
  <si>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</si>
  <si>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</si>
  <si>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</si>
  <si>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</si>
  <si>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</si>
  <si>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</si>
  <si>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</si>
  <si>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</si>
  <si>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</si>
  <si>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</si>
  <si>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</si>
  <si>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</si>
  <si>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</si>
  <si>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</si>
  <si>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</si>
  <si>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</si>
  <si>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</si>
  <si>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</si>
  <si>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</si>
  <si>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</si>
  <si>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</si>
  <si>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</si>
  <si>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</si>
  <si>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</si>
  <si>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</si>
  <si>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</si>
  <si>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</si>
  <si>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</si>
  <si>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</si>
  <si>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</si>
  <si>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</si>
  <si>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</si>
  <si>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</si>
  <si>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</si>
  <si>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</si>
  <si>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</si>
  <si>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</si>
  <si>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</si>
  <si>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</si>
  <si>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</si>
  <si>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</si>
  <si>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</si>
  <si>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</si>
  <si>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</si>
  <si>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</si>
  <si>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</si>
  <si>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</si>
  <si>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</si>
  <si>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</si>
  <si>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</si>
  <si>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</si>
  <si>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</si>
  <si>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</si>
  <si>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</si>
  <si>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</si>
  <si>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</si>
  <si>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</si>
  <si>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</si>
  <si>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</si>
  <si>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</si>
  <si>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</si>
  <si>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</si>
  <si>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</si>
  <si>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</si>
  <si>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</si>
  <si>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</si>
  <si>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</si>
  <si>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</si>
  <si>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</si>
  <si>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</si>
  <si>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</si>
  <si>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</si>
  <si>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</si>
  <si>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</si>
  <si>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</si>
  <si>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</si>
  <si>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</si>
  <si>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</si>
  <si>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</si>
  <si>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</si>
  <si>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</si>
  <si>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</si>
  <si>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</si>
  <si>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</si>
  <si>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</si>
  <si>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</si>
  <si>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</si>
  <si>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</si>
  <si>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</si>
  <si>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</si>
  <si>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</si>
  <si>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</si>
  <si>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</si>
  <si>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</si>
  <si>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</si>
  <si>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</si>
  <si>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</si>
  <si>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</si>
  <si>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</si>
  <si>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</si>
  <si>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</si>
  <si>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</si>
  <si>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</si>
  <si>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</si>
  <si>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</si>
  <si>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</si>
  <si>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</si>
  <si>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</si>
  <si>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</si>
  <si>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</si>
  <si>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</si>
  <si>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</si>
  <si>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</si>
  <si>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</si>
  <si>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</si>
  <si>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</si>
  <si>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</si>
  <si>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</si>
  <si>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</si>
  <si>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</si>
  <si>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</si>
  <si>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</si>
  <si>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</si>
  <si>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</si>
  <si>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</si>
  <si>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</si>
  <si>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</si>
  <si>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</si>
  <si>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</si>
  <si>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</si>
  <si>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</si>
  <si>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</si>
  <si>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</si>
  <si>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</si>
  <si>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</si>
  <si>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</si>
  <si>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</si>
  <si>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</si>
  <si>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</si>
  <si>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</si>
  <si>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</si>
  <si>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</si>
  <si>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</si>
  <si>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</si>
  <si>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</si>
  <si>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</si>
  <si>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</si>
  <si>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</si>
  <si>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</si>
  <si>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</si>
  <si>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</si>
  <si>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</si>
  <si>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</si>
  <si>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</si>
  <si>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</si>
  <si>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</si>
  <si>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</si>
  <si>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</si>
  <si>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</si>
  <si>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</si>
  <si>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</si>
  <si>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</si>
  <si>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</si>
  <si>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</si>
  <si>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</si>
  <si>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</si>
  <si>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</si>
  <si>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</si>
  <si>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</si>
  <si>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</si>
  <si>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</si>
  <si>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</si>
  <si>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</si>
  <si>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</si>
  <si>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</si>
  <si>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</si>
  <si>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</si>
  <si>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</si>
  <si>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</si>
  <si>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</si>
  <si>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</si>
  <si>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</si>
  <si>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</si>
  <si>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</si>
  <si>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</si>
  <si>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</si>
  <si>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</si>
  <si>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</si>
  <si>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</si>
  <si>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</si>
  <si>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</si>
  <si>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</si>
  <si>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</si>
  <si>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</si>
  <si>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</si>
  <si>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</si>
  <si>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</si>
  <si>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</si>
  <si>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</si>
  <si>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</si>
  <si>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</si>
  <si>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</si>
  <si>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</si>
  <si>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</si>
  <si>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</si>
  <si>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</si>
  <si>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</si>
  <si>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</si>
  <si>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</si>
  <si>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</si>
  <si>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</si>
  <si>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</si>
  <si>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</si>
  <si>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</si>
  <si>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</si>
  <si>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</si>
  <si>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</si>
  <si>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</si>
  <si>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</si>
  <si>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</si>
  <si>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</si>
  <si>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</si>
  <si>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</si>
  <si>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</si>
  <si>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</si>
  <si>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</si>
  <si>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</si>
  <si>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</si>
  <si>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</si>
  <si>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</si>
  <si>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</si>
  <si>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</si>
  <si>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</si>
  <si>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</si>
  <si>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</si>
  <si>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</si>
  <si>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</si>
  <si>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</si>
  <si>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</si>
  <si>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</si>
  <si>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</si>
  <si>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</si>
  <si>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</si>
  <si>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</si>
  <si>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</si>
  <si>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</si>
  <si>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</si>
  <si>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</si>
  <si>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</si>
  <si>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</si>
  <si>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</si>
  <si>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</si>
  <si>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</si>
  <si>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</si>
  <si>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</si>
  <si>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</si>
  <si>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</si>
  <si>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</si>
  <si>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</si>
  <si>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</si>
  <si>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</si>
  <si>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</si>
  <si>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</si>
  <si>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</si>
  <si>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</si>
  <si>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</si>
  <si>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</si>
  <si>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</si>
  <si>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</si>
  <si>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</si>
  <si>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</si>
  <si>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</si>
  <si>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</si>
  <si>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</si>
  <si>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</si>
  <si>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</si>
  <si>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</si>
  <si>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</si>
  <si>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</si>
  <si>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</si>
  <si>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</si>
  <si>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</si>
  <si>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</si>
  <si>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</si>
  <si>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</si>
  <si>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</si>
  <si>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</si>
  <si>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</si>
  <si>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</si>
  <si>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</si>
  <si>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</si>
  <si>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</si>
  <si>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</si>
  <si>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</si>
  <si>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</si>
  <si>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</si>
  <si>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</si>
  <si>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</si>
  <si>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</si>
  <si>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</si>
  <si>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</si>
  <si>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</si>
  <si>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</si>
  <si>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</si>
  <si>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</si>
  <si>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</si>
  <si>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</si>
  <si>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</si>
  <si>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</si>
  <si>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</si>
  <si>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</si>
  <si>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</si>
  <si>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</si>
  <si>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</si>
  <si>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</si>
  <si>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</si>
  <si>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</si>
  <si>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</si>
  <si>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</si>
  <si>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</si>
  <si>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</si>
  <si>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</si>
  <si>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</si>
  <si>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</si>
  <si>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</si>
  <si>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</si>
  <si>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</si>
  <si>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</si>
  <si>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</si>
  <si>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</si>
  <si>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</si>
  <si>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</si>
  <si>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</si>
  <si>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</si>
  <si>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</si>
  <si>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</si>
  <si>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</si>
  <si>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</si>
  <si>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</si>
  <si>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</si>
  <si>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</si>
  <si>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</si>
  <si>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</si>
  <si>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</si>
  <si>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</si>
  <si>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</si>
  <si>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</si>
  <si>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</si>
  <si>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</si>
  <si>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</si>
  <si>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</si>
  <si>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</si>
  <si>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</si>
  <si>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</si>
  <si>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</si>
  <si>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</si>
  <si>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</si>
  <si>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</si>
  <si>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</si>
  <si>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</si>
  <si>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</si>
  <si>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</si>
  <si>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</si>
  <si>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</si>
  <si>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</si>
  <si>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</si>
  <si>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</si>
  <si>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</si>
  <si>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</si>
  <si>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</si>
  <si>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</si>
  <si>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</si>
  <si>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</si>
  <si>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</si>
  <si>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</si>
  <si>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</si>
  <si>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</si>
  <si>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</si>
  <si>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</si>
  <si>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</si>
  <si>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</si>
  <si>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</si>
  <si>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</si>
  <si>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</si>
  <si>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</si>
  <si>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</si>
  <si>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</si>
  <si>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</si>
  <si>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</si>
  <si>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</si>
  <si>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</si>
  <si>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</si>
  <si>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</si>
  <si>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</si>
  <si>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</si>
  <si>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</si>
  <si>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</si>
  <si>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</si>
  <si>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</si>
  <si>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</si>
  <si>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</si>
  <si>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</si>
  <si>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</si>
  <si>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</si>
  <si>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</si>
  <si>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</si>
  <si>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</si>
  <si>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</si>
  <si>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</si>
  <si>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</si>
  <si>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</si>
  <si>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</si>
  <si>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</si>
  <si>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</si>
  <si>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</si>
  <si>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</si>
  <si>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</si>
  <si>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</si>
  <si>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</si>
  <si>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</si>
  <si>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</si>
  <si>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</si>
  <si>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</si>
  <si>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</si>
  <si>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</si>
  <si>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</si>
  <si>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</si>
  <si>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</si>
  <si>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</si>
  <si>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</si>
  <si>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</si>
  <si>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</si>
  <si>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</si>
  <si>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</si>
  <si>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</si>
  <si>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</si>
  <si>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</si>
  <si>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</si>
  <si>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</si>
  <si>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</si>
  <si>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</si>
  <si>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</si>
  <si>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</si>
  <si>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</si>
  <si>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</si>
  <si>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</si>
  <si>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</si>
  <si>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</si>
  <si>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</si>
  <si>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</si>
  <si>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</si>
  <si>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</si>
  <si>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</si>
  <si>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</si>
  <si>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</si>
  <si>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</si>
  <si>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</si>
  <si>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</si>
  <si>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</si>
  <si>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</si>
  <si>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</si>
  <si>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</si>
  <si>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</si>
  <si>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</si>
  <si>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</si>
  <si>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</si>
  <si>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</si>
  <si>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</si>
  <si>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</si>
  <si>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</si>
  <si>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</si>
  <si>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</si>
  <si>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</si>
  <si>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</si>
  <si>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</si>
  <si>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</si>
  <si>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</si>
  <si>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</si>
  <si>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</si>
  <si>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</si>
  <si>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</si>
  <si>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</si>
  <si>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</si>
  <si>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</si>
  <si>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</si>
  <si>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</si>
  <si>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</si>
  <si>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</si>
  <si>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</si>
  <si>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</si>
  <si>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</si>
  <si>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</si>
  <si>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</si>
  <si>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</si>
  <si>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</si>
  <si>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</si>
  <si>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</si>
  <si>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</si>
  <si>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</si>
  <si>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</si>
  <si>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</si>
  <si>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</si>
  <si>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</si>
  <si>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</si>
  <si>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</si>
  <si>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</si>
  <si>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</si>
  <si>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</si>
  <si>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</si>
  <si>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</si>
  <si>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</si>
  <si>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</si>
  <si>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</si>
  <si>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</si>
  <si>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</si>
  <si>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</si>
  <si>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</si>
  <si>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</si>
  <si>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</si>
  <si>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</si>
  <si>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</si>
  <si>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</si>
  <si>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</si>
  <si>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</si>
  <si>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</si>
  <si>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</si>
  <si>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</si>
  <si>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</si>
  <si>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</si>
  <si>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</si>
  <si>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</si>
  <si>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</si>
  <si>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</si>
  <si>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</si>
  <si>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</si>
  <si>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</si>
  <si>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</si>
  <si>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</si>
  <si>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</si>
  <si>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</si>
  <si>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</si>
  <si>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</si>
  <si>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</si>
  <si>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</si>
  <si>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</si>
  <si>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</si>
  <si>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</si>
  <si>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</si>
  <si>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</si>
  <si>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</si>
  <si>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</si>
  <si>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</si>
  <si>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</si>
  <si>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</si>
  <si>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</si>
  <si>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</si>
  <si>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</si>
  <si>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</si>
  <si>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</si>
  <si>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</si>
  <si>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</si>
  <si>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</si>
  <si>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</si>
  <si>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</si>
  <si>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</si>
  <si>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</si>
  <si>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</si>
  <si>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</si>
  <si>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</si>
  <si>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</si>
  <si>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</si>
  <si>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</si>
  <si>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</si>
  <si>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</si>
  <si>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</si>
  <si>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</si>
  <si>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</si>
  <si>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</si>
  <si>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</si>
  <si>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</si>
  <si>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</si>
  <si>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</si>
  <si>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</si>
  <si>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</si>
  <si>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</si>
  <si>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</si>
  <si>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</si>
  <si>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</si>
  <si>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</si>
  <si>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</si>
  <si>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</si>
  <si>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</si>
  <si>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</si>
  <si>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</si>
  <si>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</si>
  <si>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</si>
  <si>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</si>
  <si>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</si>
  <si>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</si>
  <si>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</si>
  <si>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</si>
  <si>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</si>
  <si>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</si>
  <si>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</si>
  <si>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</si>
  <si>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</si>
  <si>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</si>
  <si>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</si>
  <si>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</si>
  <si>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</si>
  <si>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</si>
  <si>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</si>
  <si>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</si>
  <si>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</si>
  <si>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</si>
  <si>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</si>
  <si>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</si>
  <si>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</si>
  <si>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</si>
  <si>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</si>
  <si>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</si>
  <si>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</si>
  <si>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</si>
  <si>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</si>
  <si>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</si>
  <si>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</si>
  <si>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</si>
  <si>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</si>
  <si>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</si>
  <si>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</si>
  <si>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</si>
  <si>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</si>
  <si>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</si>
  <si>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</si>
  <si>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</si>
  <si>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</si>
  <si>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</si>
  <si>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</si>
  <si>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</si>
  <si>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</si>
  <si>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</si>
  <si>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</si>
  <si>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</si>
  <si>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</si>
  <si>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</si>
  <si>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</si>
  <si>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</si>
  <si>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</si>
  <si>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</si>
  <si>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</si>
  <si>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</si>
  <si>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</si>
  <si>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</si>
  <si>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</si>
  <si>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</si>
  <si>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</si>
  <si>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</si>
  <si>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</si>
  <si>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</si>
  <si>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</si>
  <si>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</si>
  <si>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</si>
  <si>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</si>
  <si>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</si>
  <si>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</si>
  <si>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</si>
  <si>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</si>
  <si>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</si>
  <si>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</si>
  <si>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</si>
  <si>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</si>
  <si>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</si>
  <si>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</si>
  <si>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</si>
  <si>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</si>
  <si>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</si>
  <si>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</si>
  <si>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</si>
  <si>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</si>
  <si>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</si>
  <si>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</si>
  <si>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</si>
  <si>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</si>
  <si>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</si>
  <si>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</si>
  <si>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</si>
  <si>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</si>
  <si>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</si>
  <si>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</si>
  <si>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</si>
  <si>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</si>
  <si>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</si>
  <si>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</si>
  <si>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</si>
  <si>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</si>
  <si>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</si>
  <si>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</si>
  <si>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</si>
  <si>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</si>
  <si>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</si>
  <si>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</si>
  <si>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</si>
  <si>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</si>
  <si>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</si>
  <si>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</si>
  <si>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</si>
  <si>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</si>
  <si>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</si>
  <si>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</si>
  <si>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</si>
  <si>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</si>
  <si>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</si>
  <si>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</si>
  <si>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</si>
  <si>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</si>
  <si>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</si>
  <si>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</si>
  <si>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</si>
  <si>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</si>
  <si>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</si>
  <si>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</si>
  <si>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</si>
  <si>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</si>
  <si>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</si>
  <si>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</si>
  <si>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</si>
  <si>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</si>
  <si>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</si>
  <si>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</si>
  <si>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</si>
  <si>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</si>
  <si>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</si>
  <si>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</si>
  <si>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</si>
  <si>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</si>
  <si>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</si>
  <si>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</si>
  <si>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</si>
  <si>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</si>
  <si>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</si>
  <si>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</si>
  <si>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</si>
  <si>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</si>
  <si>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</si>
  <si>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</si>
  <si>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</si>
  <si>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</si>
  <si>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</si>
  <si>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</si>
  <si>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</si>
  <si>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</si>
  <si>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</si>
  <si>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</si>
  <si>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</si>
  <si>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</si>
  <si>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</si>
  <si>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</si>
  <si>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</si>
  <si>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</si>
  <si>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</si>
  <si>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</si>
  <si>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</si>
  <si>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</si>
  <si>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</si>
  <si>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</si>
  <si>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</si>
  <si>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</si>
  <si>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</si>
  <si>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</si>
  <si>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</si>
  <si>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</si>
  <si>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</si>
  <si>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</si>
  <si>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</si>
  <si>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</si>
  <si>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</si>
  <si>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</si>
  <si>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</si>
  <si>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</si>
  <si>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</si>
  <si>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</si>
  <si>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</si>
  <si>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</si>
  <si>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</si>
  <si>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</si>
  <si>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</si>
  <si>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</si>
  <si>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</si>
  <si>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</si>
  <si>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</si>
  <si>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</si>
  <si>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</si>
  <si>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</si>
  <si>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</si>
  <si>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</si>
  <si>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</si>
  <si>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</si>
  <si>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</si>
  <si>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</si>
  <si>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</si>
  <si>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</si>
  <si>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</si>
  <si>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</si>
  <si>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</si>
  <si>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</si>
  <si>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</si>
  <si>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</si>
  <si>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</si>
  <si>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</si>
  <si>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</si>
  <si>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</si>
  <si>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</si>
  <si>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</si>
  <si>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</si>
  <si>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</si>
  <si>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</si>
  <si>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</si>
  <si>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</si>
  <si>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</si>
  <si>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</si>
  <si>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</si>
  <si>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</si>
  <si>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</si>
  <si>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</si>
  <si>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</si>
  <si>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</si>
  <si>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</si>
  <si>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</si>
  <si>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</si>
  <si>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</si>
  <si>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</si>
  <si>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</si>
  <si>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</si>
  <si>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</si>
  <si>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</si>
  <si>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</si>
  <si>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</si>
  <si>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</si>
  <si>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</si>
  <si>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</si>
  <si>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</si>
  <si>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</si>
  <si>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</si>
  <si>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</si>
  <si>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</si>
  <si>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</si>
  <si>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</si>
  <si>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</si>
  <si>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</si>
  <si>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</si>
  <si>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</si>
  <si>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</si>
  <si>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</si>
  <si>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</si>
  <si>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</si>
  <si>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</si>
  <si>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</si>
  <si>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</si>
  <si>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</si>
  <si>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</si>
  <si>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</si>
  <si>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</si>
  <si>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</si>
  <si>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</si>
  <si>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</si>
  <si>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</si>
  <si>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</si>
  <si>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</si>
  <si>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</si>
  <si>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</si>
  <si>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</si>
  <si>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</si>
  <si>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</si>
  <si>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</si>
  <si>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</si>
  <si>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</si>
  <si>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</si>
  <si>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</si>
  <si>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</si>
  <si>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</si>
  <si>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</si>
  <si>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</si>
  <si>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</si>
  <si>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</si>
  <si>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</si>
  <si>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</si>
  <si>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</si>
  <si>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</si>
  <si>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</si>
  <si>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</si>
  <si>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</si>
  <si>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</si>
  <si>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</si>
  <si>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</si>
  <si>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</si>
  <si>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</si>
  <si>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</si>
  <si>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</si>
  <si>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</si>
  <si>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</si>
  <si>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</si>
  <si>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</si>
  <si>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</si>
  <si>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</si>
  <si>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</si>
  <si>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</si>
  <si>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</si>
  <si>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</si>
  <si>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</si>
  <si>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</si>
  <si>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</si>
  <si>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</si>
  <si>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</si>
  <si>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</si>
  <si>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</si>
  <si>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</si>
  <si>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</si>
  <si>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</si>
  <si>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</si>
  <si>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</si>
  <si>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</si>
  <si>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</si>
  <si>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</si>
  <si>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</si>
  <si>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</si>
  <si>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</si>
  <si>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</si>
  <si>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</si>
  <si>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</si>
  <si>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</si>
  <si>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</si>
  <si>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</si>
  <si>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</si>
  <si>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</si>
  <si>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</si>
  <si>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</si>
  <si>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</si>
  <si>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</si>
  <si>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</si>
  <si>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</si>
  <si>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</si>
  <si>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</si>
  <si>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</si>
  <si>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</si>
  <si>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</si>
  <si>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</si>
  <si>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</si>
  <si>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</si>
  <si>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</si>
  <si>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</si>
  <si>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</si>
  <si>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</si>
  <si>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</si>
  <si>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</si>
  <si>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</si>
  <si>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</si>
  <si>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</si>
  <si>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</si>
  <si>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</si>
  <si>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</si>
  <si>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</si>
  <si>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</si>
  <si>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</si>
  <si>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</si>
  <si>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</si>
  <si>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</si>
  <si>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</si>
  <si>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</si>
  <si>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</si>
  <si>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</si>
  <si>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</si>
  <si>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</si>
  <si>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</si>
  <si>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</si>
  <si>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</si>
  <si>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</si>
  <si>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</si>
  <si>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</si>
  <si>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</si>
  <si>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</si>
  <si>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</si>
  <si>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</si>
  <si>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</si>
  <si>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</si>
  <si>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</si>
  <si>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</si>
  <si>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</si>
  <si>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</si>
  <si>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</si>
  <si>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</si>
  <si>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</si>
  <si>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</si>
  <si>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</si>
  <si>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</si>
  <si>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</si>
  <si>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</si>
  <si>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</si>
  <si>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</si>
  <si>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</si>
  <si>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</si>
  <si>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</si>
  <si>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</si>
  <si>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</si>
  <si>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</si>
  <si>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</si>
  <si>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</si>
  <si>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</si>
  <si>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</si>
  <si>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</si>
  <si>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</si>
  <si>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</si>
  <si>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</si>
  <si>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</si>
  <si>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</si>
  <si>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</si>
  <si>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</si>
  <si>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</si>
  <si>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</si>
  <si>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</si>
  <si>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</si>
  <si>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</si>
  <si>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</si>
  <si>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</si>
  <si>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</si>
  <si>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</si>
  <si>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</si>
  <si>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</si>
  <si>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</si>
  <si>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</si>
  <si>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</si>
  <si>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</si>
  <si>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</si>
  <si>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</si>
  <si>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</si>
  <si>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</si>
  <si>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</si>
  <si>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</si>
  <si>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</si>
  <si>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</si>
  <si>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</si>
  <si>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</si>
  <si>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</si>
  <si>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</si>
  <si>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</si>
  <si>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</si>
  <si>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</si>
  <si>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</si>
  <si>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</si>
  <si>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</si>
  <si>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</si>
  <si>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</si>
  <si>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</si>
  <si>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</si>
  <si>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</si>
  <si>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</si>
  <si>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</si>
  <si>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</si>
  <si>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</si>
  <si>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</si>
  <si>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</si>
  <si>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</si>
  <si>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</si>
  <si>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</si>
  <si>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</si>
  <si>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</si>
  <si>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</si>
  <si>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</si>
  <si>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</si>
  <si>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</si>
  <si>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</si>
  <si>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</si>
  <si>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</si>
  <si>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</si>
  <si>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</si>
  <si>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</si>
  <si>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</si>
  <si>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</si>
  <si>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</si>
  <si>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</si>
  <si>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</si>
  <si>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</si>
  <si>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</si>
  <si>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</si>
  <si>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</si>
  <si>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</si>
  <si>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</si>
  <si>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</si>
  <si>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</si>
  <si>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</si>
  <si>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</si>
  <si>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</si>
  <si>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</si>
  <si>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</si>
  <si>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</si>
  <si>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</si>
  <si>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</si>
  <si>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</si>
  <si>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</si>
  <si>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</si>
  <si>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</si>
  <si>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</si>
  <si>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</si>
  <si>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</si>
  <si>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</si>
  <si>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</si>
  <si>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</si>
  <si>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</si>
  <si>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</si>
  <si>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</si>
  <si>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</si>
  <si>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</si>
  <si>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</si>
  <si>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</si>
  <si>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</si>
  <si>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</si>
  <si>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</si>
  <si>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</si>
  <si>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</si>
  <si>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</si>
  <si>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</si>
  <si>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</si>
  <si>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</si>
  <si>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</si>
  <si>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</si>
  <si>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</si>
  <si>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</si>
  <si>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</si>
  <si>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</si>
  <si>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</si>
  <si>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</si>
  <si>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</si>
  <si>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</si>
  <si>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</si>
  <si>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</si>
  <si>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</si>
  <si>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</si>
  <si>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</si>
  <si>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</si>
  <si>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</si>
  <si>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</si>
  <si>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</si>
  <si>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</si>
  <si>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</si>
  <si>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</si>
  <si>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</si>
  <si>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</si>
  <si>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</si>
  <si>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</si>
  <si>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</si>
  <si>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</si>
  <si>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</si>
  <si>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</si>
  <si>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</si>
  <si>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</si>
  <si>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</si>
  <si>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</si>
  <si>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</si>
  <si>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</si>
  <si>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</si>
  <si>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</si>
  <si>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</si>
  <si>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</si>
  <si>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</si>
  <si>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</si>
  <si>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</si>
  <si>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</si>
  <si>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</si>
  <si>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</si>
  <si>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</si>
  <si>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</si>
  <si>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</si>
  <si>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</si>
  <si>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</si>
  <si>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</si>
  <si>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</si>
  <si>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</si>
  <si>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</si>
  <si>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</si>
  <si>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</si>
  <si>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</si>
  <si>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</si>
  <si>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</si>
  <si>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</si>
  <si>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</si>
  <si>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</si>
  <si>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</si>
  <si>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</si>
  <si>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</si>
  <si>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</si>
  <si>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</si>
  <si>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</si>
  <si>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</si>
  <si>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</si>
  <si>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</si>
  <si>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</si>
  <si>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</si>
  <si>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</si>
  <si>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</si>
  <si>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</si>
  <si>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</si>
  <si>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</si>
  <si>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</si>
  <si>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</si>
  <si>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</si>
  <si>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</si>
  <si>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</si>
  <si>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</si>
  <si>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</si>
  <si>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</si>
  <si>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</si>
  <si>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</si>
  <si>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</si>
  <si>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</si>
  <si>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</si>
  <si>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</si>
  <si>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</si>
  <si>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</si>
  <si>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</si>
  <si>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</si>
  <si>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</si>
  <si>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</si>
  <si>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</si>
  <si>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</si>
  <si>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</si>
  <si>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</si>
  <si>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</si>
  <si>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</si>
  <si>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</si>
  <si>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</si>
  <si>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</si>
  <si>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</si>
  <si>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</si>
  <si>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</si>
  <si>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</si>
  <si>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</si>
  <si>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</si>
  <si>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</si>
  <si>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</si>
  <si>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</si>
  <si>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</si>
  <si>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</si>
  <si>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</si>
  <si>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</si>
  <si>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</si>
  <si>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</si>
  <si>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</si>
  <si>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</si>
  <si>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</si>
  <si>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</si>
  <si>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</si>
  <si>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</si>
  <si>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</si>
  <si>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</si>
  <si>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</si>
  <si>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</si>
  <si>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</si>
  <si>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</si>
  <si>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</si>
  <si>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</si>
  <si>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</si>
  <si>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</si>
  <si>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</si>
  <si>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</si>
  <si>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</si>
  <si>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</si>
  <si>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</si>
  <si>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</si>
  <si>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</si>
  <si>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</si>
  <si>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</si>
  <si>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</si>
  <si>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</si>
  <si>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</si>
  <si>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</si>
  <si>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</si>
  <si>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</si>
  <si>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</si>
  <si>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</si>
  <si>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</si>
  <si>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</si>
  <si>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</si>
  <si>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</si>
  <si>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</si>
  <si>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</si>
  <si>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</si>
  <si>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</si>
  <si>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</si>
  <si>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</si>
  <si>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</si>
  <si>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</si>
  <si>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</si>
  <si>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</si>
  <si>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</si>
  <si>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</si>
  <si>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</si>
  <si>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</si>
  <si>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</si>
  <si>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</si>
  <si>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</si>
  <si>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</si>
  <si>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</si>
  <si>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</si>
  <si>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</si>
  <si>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</si>
  <si>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</si>
  <si>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</si>
  <si>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</si>
  <si>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</si>
  <si>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</si>
  <si>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</si>
  <si>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</si>
  <si>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</si>
  <si>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</si>
  <si>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</si>
  <si>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</si>
  <si>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</si>
  <si>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</si>
  <si>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</si>
  <si>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</si>
  <si>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</si>
  <si>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</si>
  <si>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</si>
  <si>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</si>
  <si>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</si>
  <si>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</si>
  <si>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</si>
  <si>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</si>
  <si>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</si>
  <si>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</si>
  <si>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</si>
  <si>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</si>
  <si>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</si>
  <si>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</si>
  <si>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</si>
  <si>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</si>
  <si>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</si>
  <si>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</si>
  <si>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</si>
  <si>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</si>
  <si>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</si>
  <si>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</si>
  <si>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</si>
  <si>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</si>
  <si>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</si>
  <si>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</si>
  <si>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</si>
  <si>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</si>
  <si>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</si>
  <si>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</si>
  <si>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</si>
  <si>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</si>
  <si>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</si>
  <si>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</si>
  <si>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</si>
  <si>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</si>
  <si>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</si>
  <si>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</si>
  <si>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</si>
  <si>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</si>
  <si>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</si>
  <si>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</si>
  <si>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</si>
  <si>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</si>
  <si>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</si>
  <si>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</si>
  <si>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</si>
  <si>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</si>
  <si>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</si>
  <si>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</si>
  <si>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</si>
  <si>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</si>
  <si>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</si>
  <si>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</si>
  <si>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</si>
  <si>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</si>
  <si>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</si>
  <si>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</si>
  <si>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</si>
  <si>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</si>
  <si>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</si>
  <si>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</si>
  <si>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</si>
  <si>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</si>
  <si>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</si>
  <si>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</si>
  <si>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</si>
  <si>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</si>
  <si>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</si>
  <si>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</si>
  <si>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</si>
  <si>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</si>
  <si>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</si>
  <si>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</si>
  <si>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</si>
  <si>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</si>
  <si>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</si>
  <si>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</si>
  <si>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</si>
  <si>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</si>
  <si>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</si>
  <si>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</si>
  <si>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</si>
  <si>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</si>
  <si>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</si>
  <si>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</si>
  <si>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</si>
  <si>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</si>
  <si>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</si>
  <si>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</si>
  <si>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</si>
  <si>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</si>
  <si>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</si>
  <si>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</si>
  <si>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</si>
  <si>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</si>
  <si>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</si>
  <si>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</si>
  <si>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</si>
  <si>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</si>
  <si>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</si>
  <si>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</si>
  <si>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</si>
  <si>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</si>
  <si>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</si>
  <si>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</si>
  <si>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</si>
  <si>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</si>
  <si>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</si>
  <si>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</si>
  <si>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</si>
  <si>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</si>
  <si>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</si>
  <si>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</si>
  <si>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</si>
  <si>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</si>
  <si>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</si>
  <si>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</si>
  <si>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</si>
  <si>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</si>
  <si>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</si>
  <si>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</si>
  <si>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</si>
  <si>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</si>
  <si>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</si>
  <si>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</si>
  <si>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</si>
  <si>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</si>
  <si>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</si>
  <si>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</si>
  <si>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</si>
  <si>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</si>
  <si>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</si>
  <si>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</si>
  <si>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</si>
  <si>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</si>
  <si>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</si>
  <si>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</si>
  <si>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</si>
  <si>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</si>
  <si>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</si>
  <si>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</si>
  <si>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</si>
  <si>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</si>
  <si>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</si>
  <si>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</si>
  <si>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</si>
  <si>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</si>
  <si>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</si>
  <si>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</si>
  <si>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</si>
  <si>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</si>
  <si>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</si>
  <si>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</si>
  <si>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</si>
  <si>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</si>
  <si>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</si>
  <si>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</si>
  <si>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</si>
  <si>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</si>
  <si>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</si>
  <si>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</si>
  <si>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</si>
  <si>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</si>
  <si>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</si>
  <si>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</si>
  <si>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</si>
  <si>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</si>
  <si>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</si>
  <si>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</si>
  <si>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</si>
  <si>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</si>
  <si>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</si>
  <si>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</si>
  <si>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</si>
  <si>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</si>
  <si>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</si>
  <si>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</si>
  <si>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</si>
  <si>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</si>
  <si>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</si>
  <si>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</si>
  <si>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</si>
  <si>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</si>
  <si>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</si>
  <si>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</si>
  <si>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</si>
  <si>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</si>
  <si>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</si>
  <si>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</si>
  <si>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</si>
  <si>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</si>
  <si>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</si>
  <si>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</si>
  <si>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</si>
  <si>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</si>
  <si>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</si>
  <si>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</si>
  <si>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</si>
  <si>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</si>
  <si>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</si>
  <si>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</si>
  <si>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</si>
  <si>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</si>
  <si>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</si>
  <si>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</si>
  <si>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</si>
  <si>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</si>
  <si>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</si>
  <si>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</si>
  <si>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</si>
  <si>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</si>
  <si>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</si>
  <si>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</si>
  <si>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</si>
  <si>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</si>
  <si>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</si>
  <si>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</si>
  <si>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</si>
  <si>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</si>
  <si>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</si>
  <si>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</si>
  <si>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</si>
  <si>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</si>
  <si>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</si>
  <si>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</si>
  <si>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</si>
  <si>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</si>
  <si>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</si>
  <si>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</si>
  <si>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</si>
  <si>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</si>
  <si>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</si>
  <si>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</si>
  <si>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</si>
  <si>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</si>
  <si>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</si>
  <si>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</si>
  <si>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</si>
  <si>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</si>
  <si>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</si>
  <si>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</si>
  <si>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</si>
  <si>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</si>
  <si>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</si>
  <si>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</si>
  <si>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</si>
  <si>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</si>
  <si>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</si>
  <si>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</si>
  <si>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</si>
  <si>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</si>
  <si>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</si>
  <si>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</si>
  <si>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</si>
  <si>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</si>
  <si>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</si>
  <si>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</si>
  <si>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</si>
  <si>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</si>
  <si>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</si>
  <si>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</si>
  <si>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</si>
  <si>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</si>
  <si>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</si>
  <si>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</si>
  <si>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</si>
  <si>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</si>
  <si>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</si>
  <si>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</si>
  <si>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</si>
  <si>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</si>
  <si>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</si>
  <si>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</si>
  <si>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</si>
  <si>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</si>
  <si>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</si>
  <si>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</si>
  <si>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</si>
  <si>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</si>
  <si>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</si>
  <si>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</si>
  <si>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</si>
  <si>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</si>
  <si>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</si>
  <si>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</si>
  <si>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</si>
  <si>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</si>
  <si>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</si>
  <si>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</si>
  <si>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</si>
  <si>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</si>
  <si>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</si>
  <si>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</si>
  <si>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</si>
  <si>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</si>
  <si>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</si>
  <si>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</si>
  <si>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</si>
  <si>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</si>
  <si>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</si>
  <si>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</si>
  <si>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</si>
  <si>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</si>
  <si>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</si>
  <si>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</si>
  <si>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</si>
  <si>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</si>
  <si>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</si>
  <si>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</si>
  <si>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</si>
  <si>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</si>
  <si>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</si>
  <si>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</si>
  <si>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</si>
  <si>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</si>
  <si>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</si>
  <si>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</si>
  <si>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</si>
  <si>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</si>
  <si>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</si>
  <si>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</si>
  <si>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</si>
  <si>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</si>
  <si>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</si>
  <si>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</si>
  <si>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</si>
  <si>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</si>
  <si>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</si>
  <si>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</si>
  <si>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</si>
  <si>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</si>
  <si>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</si>
  <si>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</si>
  <si>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</si>
  <si>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</si>
  <si>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</si>
  <si>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</si>
  <si>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</si>
  <si>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</si>
  <si>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</si>
  <si>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</si>
  <si>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</si>
  <si>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</si>
  <si>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</si>
  <si>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</si>
  <si>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</si>
  <si>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</si>
  <si>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</si>
  <si>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</si>
  <si>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</si>
  <si>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</si>
  <si>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</si>
  <si>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</si>
  <si>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</si>
  <si>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</si>
  <si>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</si>
  <si>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</si>
  <si>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</si>
  <si>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</si>
  <si>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</si>
  <si>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</si>
  <si>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</si>
  <si>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</si>
  <si>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</si>
  <si>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</si>
  <si>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</si>
  <si>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</si>
  <si>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</si>
  <si>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</si>
  <si>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</si>
  <si>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</si>
  <si>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</si>
  <si>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</si>
  <si>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</si>
  <si>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</si>
  <si>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</si>
  <si>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</si>
  <si>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</si>
  <si>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</si>
  <si>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</si>
  <si>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</si>
  <si>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</si>
  <si>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</si>
  <si>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</si>
  <si>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</si>
  <si>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</si>
  <si>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</si>
  <si>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</si>
  <si>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</si>
  <si>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</si>
  <si>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</si>
  <si>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</si>
  <si>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</si>
  <si>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</si>
  <si>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</si>
  <si>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</si>
  <si>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</si>
  <si>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</si>
  <si>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</si>
  <si>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</si>
  <si>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</si>
  <si>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</si>
  <si>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</si>
  <si>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</si>
  <si>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</si>
  <si>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</si>
  <si>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</si>
  <si>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</si>
  <si>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</si>
  <si>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</si>
  <si>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</si>
  <si>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</si>
  <si>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</si>
  <si>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</si>
  <si>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</si>
  <si>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</si>
  <si>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</si>
  <si>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</si>
  <si>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</si>
  <si>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</si>
  <si>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</si>
  <si>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</si>
  <si>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</si>
  <si>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</si>
  <si>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</si>
  <si>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</si>
  <si>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</si>
  <si>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</si>
  <si>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</si>
  <si>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</si>
  <si>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</si>
  <si>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</si>
  <si>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</si>
  <si>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</si>
  <si>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</si>
  <si>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</si>
  <si>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</si>
  <si>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</si>
  <si>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</si>
  <si>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</si>
  <si>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</si>
  <si>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</si>
  <si>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</si>
  <si>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</si>
  <si>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</si>
  <si>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</si>
  <si>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</si>
  <si>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</si>
  <si>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</si>
  <si>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</si>
  <si>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</si>
  <si>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</si>
  <si>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</si>
  <si>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</si>
  <si>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</si>
  <si>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</si>
  <si>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</si>
  <si>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</si>
  <si>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</si>
  <si>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</si>
  <si>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</si>
  <si>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</si>
  <si>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</si>
  <si>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</si>
  <si>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</si>
  <si>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</si>
  <si>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</si>
  <si>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</si>
  <si>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</si>
  <si>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</si>
  <si>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</si>
  <si>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</si>
  <si>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</si>
  <si>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</si>
  <si>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</si>
  <si>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</si>
  <si>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</si>
  <si>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</si>
  <si>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</si>
  <si>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</si>
  <si>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</si>
  <si>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</si>
  <si>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</si>
  <si>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</si>
  <si>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</si>
  <si>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</si>
  <si>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</si>
  <si>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</si>
  <si>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</si>
  <si>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</si>
  <si>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</si>
  <si>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</si>
  <si>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</si>
  <si>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</si>
  <si>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</si>
  <si>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</si>
  <si>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</si>
  <si>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</si>
  <si>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</si>
  <si>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</si>
  <si>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</si>
  <si>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</si>
  <si>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</si>
  <si>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</si>
  <si>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</si>
  <si>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</si>
  <si>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</si>
  <si>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</si>
  <si>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</si>
  <si>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</si>
  <si>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</si>
  <si>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</si>
  <si>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</si>
  <si>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</si>
  <si>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</si>
  <si>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</si>
  <si>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</si>
  <si>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</si>
  <si>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</si>
  <si>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</si>
  <si>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</si>
  <si>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</si>
  <si>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</si>
  <si>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</si>
  <si>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</si>
  <si>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</si>
  <si>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</si>
  <si>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</si>
  <si>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</si>
  <si>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</si>
  <si>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</si>
  <si>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</si>
  <si>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</si>
  <si>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</si>
  <si>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</si>
  <si>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</si>
  <si>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</si>
  <si>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</si>
  <si>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</si>
  <si>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</si>
  <si>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</si>
  <si>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</si>
  <si>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</si>
  <si>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</si>
  <si>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</si>
  <si>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</si>
  <si>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</si>
  <si>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</si>
  <si>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</si>
  <si>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</si>
  <si>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</si>
  <si>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</si>
  <si>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</si>
  <si>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</si>
  <si>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</si>
  <si>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</si>
  <si>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</si>
  <si>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</si>
  <si>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</si>
  <si>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</si>
  <si>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</si>
  <si>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</si>
  <si>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</si>
  <si>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</si>
  <si>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</si>
  <si>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</si>
  <si>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</si>
  <si>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</si>
  <si>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</si>
  <si>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</si>
  <si>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</si>
  <si>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</si>
  <si>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</si>
  <si>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</si>
  <si>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</si>
  <si>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</si>
  <si>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</si>
  <si>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</si>
  <si>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</si>
  <si>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</si>
  <si>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</si>
  <si>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</si>
  <si>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</si>
  <si>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</si>
  <si>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</si>
  <si>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</si>
  <si>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</si>
  <si>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</si>
  <si>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</si>
  <si>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</si>
  <si>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</si>
  <si>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</si>
  <si>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</si>
  <si>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</si>
  <si>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</si>
  <si>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</si>
  <si>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</si>
  <si>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</si>
  <si>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</si>
  <si>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</si>
  <si>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</si>
  <si>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</si>
  <si>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</si>
  <si>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</si>
  <si>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</si>
  <si>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</si>
  <si>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</si>
  <si>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</si>
  <si>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</si>
  <si>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</si>
  <si>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</si>
  <si>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</si>
  <si>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</si>
  <si>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</si>
  <si>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</si>
  <si>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</si>
  <si>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</si>
  <si>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</si>
  <si>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</si>
  <si>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</si>
  <si>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</si>
  <si>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</si>
  <si>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</si>
  <si>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</si>
  <si>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</si>
  <si>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</si>
  <si>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</si>
  <si>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</si>
  <si>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</si>
  <si>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</si>
  <si>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</si>
  <si>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</si>
  <si>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</si>
  <si>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</si>
  <si>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</si>
  <si>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</si>
  <si>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</si>
  <si>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</si>
  <si>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</si>
  <si>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</si>
  <si>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</si>
  <si>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</si>
  <si>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</si>
  <si>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</si>
  <si>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</si>
  <si>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</si>
  <si>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</si>
  <si>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</si>
  <si>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</si>
  <si>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</si>
  <si>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</si>
  <si>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</si>
  <si>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</si>
  <si>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</si>
  <si>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</si>
  <si>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</si>
  <si>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</si>
  <si>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</si>
  <si>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</si>
  <si>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</si>
  <si>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</si>
  <si>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</si>
  <si>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</si>
  <si>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</si>
  <si>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</si>
  <si>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</si>
  <si>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</si>
  <si>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</si>
  <si>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</si>
  <si>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</si>
  <si>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</si>
  <si>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</si>
  <si>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</si>
  <si>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</si>
  <si>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</si>
  <si>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</si>
  <si>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</si>
  <si>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</si>
  <si>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</si>
  <si>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</si>
  <si>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</si>
  <si>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</si>
  <si>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</si>
  <si>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</si>
  <si>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</si>
  <si>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</si>
  <si>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</si>
  <si>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</si>
  <si>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</si>
  <si>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</si>
  <si>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</si>
  <si>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</si>
  <si>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</si>
  <si>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</si>
  <si>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</si>
  <si>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</si>
  <si>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</si>
  <si>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</si>
  <si>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</si>
  <si>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</si>
  <si>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</si>
  <si>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</si>
  <si>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</si>
  <si>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</si>
  <si>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</si>
  <si>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</si>
  <si>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</si>
  <si>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</si>
  <si>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</si>
  <si>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</si>
  <si>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</si>
  <si>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</si>
  <si>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</si>
  <si>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</si>
  <si>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</si>
  <si>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</si>
  <si>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</si>
  <si>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</si>
  <si>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</si>
  <si>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</si>
  <si>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</si>
  <si>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</si>
  <si>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</si>
  <si>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</si>
  <si>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</si>
  <si>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</si>
  <si>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</si>
  <si>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</si>
  <si>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</si>
  <si>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</si>
  <si>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</si>
  <si>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</si>
  <si>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</si>
  <si>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</si>
  <si>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</si>
  <si>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</si>
  <si>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</si>
  <si>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</si>
  <si>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</si>
  <si>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</si>
  <si>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</si>
  <si>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</si>
  <si>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</si>
  <si>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</si>
  <si>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</si>
  <si>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</si>
  <si>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</si>
  <si>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</si>
  <si>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</si>
  <si>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</si>
  <si>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</si>
  <si>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</si>
  <si>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</si>
  <si>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</si>
  <si>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</si>
  <si>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</si>
  <si>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</si>
  <si>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</si>
  <si>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</si>
  <si>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</si>
  <si>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</si>
  <si>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</si>
  <si>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</si>
  <si>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</si>
  <si>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</si>
  <si>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</si>
  <si>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</si>
  <si>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</si>
  <si>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</si>
  <si>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</si>
  <si>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</si>
  <si>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</si>
  <si>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</si>
  <si>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</si>
  <si>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</si>
  <si>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</si>
  <si>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</si>
  <si>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</si>
  <si>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</si>
  <si>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</si>
  <si>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</si>
  <si>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</si>
  <si>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</si>
  <si>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</si>
  <si>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</si>
  <si>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</si>
  <si>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</si>
  <si>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</si>
  <si>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</si>
  <si>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</si>
  <si>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</si>
  <si>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</si>
  <si>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</si>
  <si>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</si>
  <si>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</si>
  <si>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</si>
  <si>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</si>
  <si>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</si>
  <si>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</si>
  <si>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</si>
  <si>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</si>
  <si>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</si>
  <si>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</si>
  <si>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</si>
  <si>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</si>
  <si>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</si>
  <si>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</si>
  <si>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</si>
  <si>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</si>
  <si>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</si>
  <si>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</si>
  <si>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</si>
  <si>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</si>
  <si>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</si>
  <si>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</si>
  <si>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</si>
  <si>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</si>
  <si>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</si>
  <si>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</si>
  <si>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</si>
  <si>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</si>
  <si>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</si>
  <si>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</si>
  <si>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</si>
  <si>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</si>
  <si>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</si>
  <si>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</si>
  <si>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</si>
  <si>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</si>
  <si>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</si>
  <si>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</si>
  <si>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</si>
  <si>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</si>
  <si>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</si>
  <si>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</si>
  <si>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</si>
  <si>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</si>
  <si>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</si>
  <si>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</si>
  <si>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</si>
  <si>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</si>
  <si>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</si>
  <si>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</si>
  <si>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</si>
  <si>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</si>
  <si>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</si>
  <si>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</si>
  <si>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</si>
  <si>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</si>
  <si>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</si>
  <si>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</si>
  <si>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</si>
  <si>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</si>
  <si>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</si>
  <si>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</si>
  <si>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</si>
  <si>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</si>
  <si>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</si>
  <si>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</si>
  <si>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</si>
  <si>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</si>
  <si>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</si>
  <si>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</si>
  <si>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</si>
  <si>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</si>
  <si>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</si>
  <si>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</si>
  <si>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</si>
  <si>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</si>
  <si>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</si>
  <si>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</si>
  <si>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</si>
  <si>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</si>
  <si>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</si>
  <si>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</si>
  <si>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</si>
  <si>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</si>
  <si>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</si>
  <si>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</si>
  <si>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</si>
  <si>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</si>
  <si>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</si>
  <si>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</si>
  <si>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</si>
  <si>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</si>
  <si>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</si>
  <si>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</si>
  <si>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</si>
  <si>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</si>
  <si>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</si>
  <si>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</si>
  <si>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</si>
  <si>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</si>
  <si>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</si>
  <si>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</si>
  <si>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</si>
  <si>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</si>
  <si>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</si>
  <si>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</si>
  <si>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</si>
  <si>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</si>
  <si>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</si>
  <si>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</si>
  <si>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</si>
  <si>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</si>
  <si>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</si>
  <si>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</si>
  <si>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</si>
  <si>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</si>
  <si>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</si>
  <si>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</si>
  <si>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</si>
  <si>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</si>
  <si>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</si>
  <si>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</si>
  <si>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</si>
  <si>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</si>
  <si>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</si>
  <si>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</si>
  <si>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</si>
  <si>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</si>
  <si>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</si>
  <si>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</si>
  <si>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</si>
  <si>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</si>
  <si>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</si>
  <si>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</si>
  <si>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</si>
  <si>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</si>
  <si>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</si>
  <si>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</si>
  <si>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</si>
  <si>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</si>
  <si>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</si>
  <si>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</si>
  <si>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</si>
  <si>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</si>
  <si>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</si>
  <si>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</si>
  <si>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</si>
  <si>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</si>
  <si>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</si>
  <si>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</si>
  <si>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</si>
  <si>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</si>
  <si>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</si>
  <si>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</si>
  <si>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</si>
  <si>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</si>
  <si>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</si>
  <si>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</si>
  <si>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</si>
  <si>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</si>
  <si>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</si>
  <si>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</si>
  <si>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</si>
  <si>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</si>
  <si>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</si>
  <si>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</si>
  <si>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</si>
  <si>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</si>
  <si>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</si>
  <si>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</si>
  <si>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</si>
  <si>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</si>
  <si>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</si>
  <si>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</si>
  <si>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</si>
  <si>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</si>
  <si>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</si>
  <si>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</si>
  <si>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</si>
  <si>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</si>
  <si>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</si>
  <si>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</si>
  <si>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</si>
  <si>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</si>
  <si>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</si>
  <si>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</si>
  <si>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</si>
  <si>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</si>
  <si>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</si>
  <si>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</si>
  <si>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</si>
  <si>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</si>
  <si>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</si>
  <si>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</si>
  <si>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</si>
  <si>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</si>
  <si>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</si>
  <si>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</si>
  <si>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</si>
  <si>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</si>
  <si>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</si>
  <si>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</si>
  <si>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</si>
  <si>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</si>
  <si>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</si>
  <si>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</si>
  <si>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</si>
  <si>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</si>
  <si>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</si>
  <si>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</si>
  <si>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</si>
  <si>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</si>
  <si>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</si>
  <si>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</si>
  <si>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</si>
  <si>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</si>
  <si>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</si>
  <si>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</si>
  <si>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</si>
  <si>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</si>
  <si>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</si>
  <si>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</si>
  <si>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</si>
  <si>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</si>
  <si>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</si>
  <si>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</si>
  <si>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</si>
  <si>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</si>
  <si>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</si>
  <si>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</si>
  <si>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</si>
  <si>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</si>
  <si>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</si>
  <si>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</si>
  <si>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</si>
  <si>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</si>
  <si>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</si>
  <si>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</si>
  <si>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</si>
  <si>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</si>
  <si>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</si>
  <si>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</si>
  <si>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</si>
  <si>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</si>
  <si>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</si>
  <si>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</si>
  <si>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</si>
  <si>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</si>
  <si>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</si>
  <si>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</si>
  <si>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</si>
  <si>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</si>
  <si>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</si>
  <si>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</si>
  <si>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</si>
  <si>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</si>
  <si>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</si>
  <si>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</si>
  <si>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</si>
  <si>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</si>
  <si>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</si>
  <si>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</si>
  <si>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</si>
  <si>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</si>
  <si>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</si>
  <si>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</si>
  <si>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</si>
  <si>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</si>
  <si>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</si>
  <si>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</si>
  <si>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</si>
  <si>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</si>
  <si>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</si>
  <si>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</si>
  <si>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</si>
  <si>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</si>
  <si>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</si>
  <si>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</si>
  <si>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</si>
  <si>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</si>
  <si>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</si>
  <si>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</si>
  <si>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</si>
  <si>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</si>
  <si>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</si>
  <si>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</si>
  <si>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</si>
  <si>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</si>
  <si>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</si>
  <si>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</si>
  <si>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</si>
  <si>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</si>
  <si>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</si>
  <si>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</si>
  <si>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</si>
  <si>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</si>
  <si>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</si>
  <si>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</si>
  <si>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</si>
  <si>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</si>
  <si>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</si>
  <si>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</si>
  <si>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</si>
  <si>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</si>
  <si>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</si>
  <si>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</si>
  <si>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</si>
  <si>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</si>
  <si>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</si>
  <si>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</si>
  <si>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</si>
  <si>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</si>
  <si>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</si>
  <si>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</si>
  <si>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</si>
  <si>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</si>
  <si>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</si>
  <si>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</si>
  <si>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</si>
  <si>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</si>
  <si>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</si>
  <si>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</si>
  <si>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</si>
  <si>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</si>
  <si>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</si>
  <si>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</si>
  <si>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</si>
  <si>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</si>
  <si>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</si>
  <si>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</si>
  <si>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</si>
  <si>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</si>
  <si>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</si>
  <si>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</si>
  <si>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</si>
  <si>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</si>
  <si>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</si>
  <si>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</si>
  <si>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</si>
  <si>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</si>
  <si>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</si>
  <si>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</si>
  <si>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</si>
  <si>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</si>
  <si>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</si>
  <si>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</si>
  <si>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</si>
  <si>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</si>
  <si>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</si>
  <si>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</si>
  <si>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</si>
  <si>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</si>
  <si>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</si>
  <si>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</si>
  <si>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</si>
  <si>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</si>
  <si>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</si>
  <si>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</si>
  <si>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</si>
  <si>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</si>
  <si>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</si>
  <si>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</si>
  <si>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</si>
  <si>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</si>
  <si>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</si>
  <si>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</si>
  <si>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</si>
  <si>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</si>
  <si>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</si>
  <si>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</si>
  <si>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</si>
  <si>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</si>
  <si>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</si>
  <si>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</si>
  <si>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</si>
  <si>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</si>
  <si>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</si>
  <si>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</si>
  <si>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</si>
  <si>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</si>
  <si>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</si>
  <si>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</si>
  <si>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</si>
  <si>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</si>
  <si>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</si>
  <si>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</si>
  <si>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</si>
  <si>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</si>
  <si>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</si>
  <si>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</si>
  <si>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</si>
  <si>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</si>
  <si>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</si>
  <si>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</si>
  <si>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</si>
  <si>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</si>
  <si>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</si>
  <si>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</si>
  <si>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</si>
  <si>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</si>
  <si>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</si>
  <si>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</si>
  <si>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</si>
  <si>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</si>
  <si>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</si>
  <si>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</si>
  <si>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</si>
  <si>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</si>
  <si>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</si>
  <si>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</si>
  <si>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</si>
  <si>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</si>
  <si>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</si>
  <si>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</si>
  <si>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</si>
  <si>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</si>
  <si>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</si>
  <si>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</si>
  <si>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</si>
  <si>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</si>
  <si>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</si>
  <si>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</si>
  <si>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</si>
  <si>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</si>
  <si>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</si>
  <si>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</si>
  <si>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</si>
  <si>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</si>
  <si>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</si>
  <si>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</si>
  <si>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</si>
  <si>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</si>
  <si>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</si>
  <si>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</si>
  <si>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</si>
  <si>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</si>
  <si>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</si>
  <si>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</si>
  <si>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</si>
  <si>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</si>
  <si>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</si>
  <si>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</si>
  <si>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</si>
  <si>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</si>
  <si>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</si>
  <si>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</si>
  <si>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</si>
  <si>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</si>
  <si>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</si>
  <si>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</si>
  <si>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</si>
  <si>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</si>
  <si>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</si>
  <si>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</si>
  <si>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</si>
  <si>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</si>
  <si>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</si>
  <si>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</si>
  <si>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</si>
  <si>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</si>
  <si>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</si>
  <si>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</si>
  <si>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</si>
  <si>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</si>
  <si>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</si>
  <si>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</si>
  <si>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</si>
  <si>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</si>
  <si>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</si>
  <si>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</si>
  <si>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</si>
  <si>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</si>
  <si>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</si>
  <si>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</si>
  <si>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</si>
  <si>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</si>
  <si>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</si>
  <si>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</si>
  <si>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</si>
  <si>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</si>
  <si>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</si>
  <si>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</si>
  <si>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</si>
  <si>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</si>
  <si>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</si>
  <si>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</si>
  <si>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</si>
  <si>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</si>
  <si>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</si>
  <si>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</si>
  <si>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</si>
  <si>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</si>
  <si>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</si>
  <si>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</si>
  <si>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</si>
  <si>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</si>
  <si>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</si>
  <si>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</si>
  <si>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</si>
  <si>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</si>
  <si>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</si>
  <si>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</si>
  <si>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</si>
  <si>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</si>
  <si>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</si>
  <si>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</si>
  <si>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</si>
  <si>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</si>
  <si>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</si>
  <si>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</si>
  <si>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</si>
  <si>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</si>
  <si>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</si>
  <si>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</si>
  <si>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</si>
  <si>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</si>
  <si>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</si>
  <si>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</si>
  <si>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</si>
  <si>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</si>
  <si>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</si>
  <si>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</si>
  <si>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</si>
  <si>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</si>
  <si>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</si>
  <si>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</si>
  <si>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</si>
  <si>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</si>
  <si>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</si>
  <si>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</si>
  <si>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</si>
  <si>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</si>
  <si>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</si>
  <si>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</si>
  <si>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</si>
  <si>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</si>
  <si>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</si>
  <si>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</si>
  <si>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</si>
  <si>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</si>
  <si>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</si>
  <si>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</si>
  <si>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</si>
  <si>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</si>
  <si>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</si>
  <si>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</si>
  <si>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</si>
  <si>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</si>
  <si>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</si>
  <si>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</si>
  <si>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</si>
  <si>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</si>
  <si>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</si>
  <si>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</si>
  <si>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</si>
  <si>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</si>
  <si>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</si>
  <si>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</si>
  <si>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</si>
  <si>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</si>
  <si>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</si>
  <si>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</si>
  <si>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</si>
  <si>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</si>
  <si>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</si>
  <si>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</si>
  <si>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</si>
  <si>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</si>
  <si>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</si>
  <si>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</si>
  <si>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</si>
  <si>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</si>
  <si>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</si>
  <si>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</si>
  <si>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</si>
  <si>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</si>
  <si>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</si>
  <si>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</si>
  <si>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</si>
  <si>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</si>
  <si>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</si>
  <si>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</si>
  <si>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</si>
  <si>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</si>
  <si>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</si>
  <si>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</si>
  <si>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</si>
  <si>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</si>
  <si>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</si>
  <si>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</si>
  <si>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</si>
  <si>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</si>
  <si>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</si>
  <si>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</si>
  <si>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</si>
  <si>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</si>
  <si>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</si>
  <si>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</si>
  <si>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</si>
  <si>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</si>
  <si>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</si>
  <si>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</si>
  <si>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</si>
  <si>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</si>
  <si>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</si>
  <si>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</si>
  <si>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</si>
  <si>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</si>
  <si>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</si>
  <si>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</si>
  <si>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</si>
  <si>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</si>
  <si>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</si>
  <si>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</si>
  <si>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</si>
  <si>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</si>
  <si>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</si>
  <si>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</si>
  <si>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</si>
  <si>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</si>
  <si>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</si>
  <si>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</si>
  <si>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</si>
  <si>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</si>
  <si>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</si>
  <si>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</si>
  <si>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</si>
  <si>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</si>
  <si>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</si>
  <si>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</si>
  <si>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</si>
  <si>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</si>
  <si>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</si>
  <si>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</si>
  <si>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</si>
  <si>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</si>
  <si>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</si>
  <si>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</si>
  <si>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</si>
  <si>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</si>
  <si>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</si>
  <si>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</si>
  <si>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</si>
  <si>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</si>
  <si>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</si>
  <si>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</si>
  <si>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</si>
  <si>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</si>
  <si>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</si>
  <si>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</si>
  <si>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</si>
  <si>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</si>
  <si>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</si>
  <si>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</si>
  <si>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</si>
  <si>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</si>
  <si>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</si>
  <si>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</si>
  <si>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</si>
  <si>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</si>
  <si>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</si>
  <si>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</si>
  <si>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</si>
  <si>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</si>
  <si>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</si>
  <si>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</si>
  <si>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</si>
  <si>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</si>
  <si>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</si>
  <si>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</si>
  <si>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</si>
  <si>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</si>
  <si>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</si>
  <si>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</si>
  <si>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</si>
  <si>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</si>
  <si>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</si>
  <si>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</si>
  <si>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</si>
  <si>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</si>
  <si>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</si>
  <si>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</si>
  <si>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</si>
  <si>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</si>
  <si>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</si>
  <si>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</si>
  <si>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</si>
  <si>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</si>
  <si>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</si>
  <si>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</si>
  <si>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</si>
  <si>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</si>
  <si>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</si>
  <si>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</si>
  <si>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</si>
  <si>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</si>
  <si>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</si>
  <si>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</si>
  <si>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</si>
  <si>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</si>
  <si>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</si>
  <si>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</si>
  <si>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</si>
  <si>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</si>
  <si>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</si>
  <si>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</si>
  <si>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</si>
  <si>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</si>
  <si>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</si>
  <si>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</si>
  <si>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</si>
  <si>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</si>
  <si>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</si>
  <si>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</si>
  <si>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</si>
  <si>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</si>
  <si>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</si>
  <si>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</si>
  <si>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</si>
  <si>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</si>
  <si>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</si>
  <si>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</si>
  <si>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</si>
  <si>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</si>
  <si>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</si>
  <si>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</si>
  <si>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</si>
  <si>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</si>
  <si>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</si>
  <si>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</si>
  <si>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</si>
  <si>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</si>
  <si>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</si>
  <si>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</si>
  <si>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</si>
  <si>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</si>
  <si>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</si>
  <si>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</si>
  <si>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</si>
  <si>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</si>
  <si>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</si>
  <si>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</si>
  <si>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</si>
  <si>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</si>
  <si>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</si>
  <si>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</si>
  <si>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</si>
  <si>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</si>
  <si>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</si>
  <si>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</si>
  <si>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</si>
  <si>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</si>
  <si>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</si>
  <si>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</si>
  <si>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</si>
  <si>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</si>
  <si>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</si>
  <si>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</si>
  <si>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</si>
  <si>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</si>
  <si>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</si>
  <si>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</si>
  <si>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</si>
  <si>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</si>
  <si>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</si>
  <si>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</si>
  <si>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</si>
  <si>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</si>
  <si>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</si>
  <si>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</si>
  <si>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</si>
  <si>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</si>
  <si>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</si>
  <si>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</si>
  <si>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</si>
  <si>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</si>
  <si>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</si>
  <si>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</si>
  <si>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</si>
  <si>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</si>
  <si>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</si>
  <si>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</si>
  <si>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</si>
  <si>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</si>
  <si>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</si>
  <si>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</si>
  <si>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</si>
  <si>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</si>
  <si>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</si>
  <si>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</si>
  <si>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</si>
  <si>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</si>
  <si>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</si>
  <si>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</si>
  <si>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</si>
  <si>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</si>
  <si>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</si>
  <si>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</si>
  <si>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</si>
  <si>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</si>
  <si>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</si>
  <si>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</si>
  <si>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</si>
  <si>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</si>
  <si>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</si>
  <si>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</si>
  <si>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</si>
  <si>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</si>
  <si>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</si>
  <si>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</si>
  <si>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</si>
  <si>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</si>
  <si>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</si>
  <si>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</si>
  <si>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</si>
  <si>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</si>
  <si>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</si>
  <si>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</si>
  <si>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</si>
  <si>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</si>
  <si>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</si>
  <si>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</si>
  <si>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</si>
  <si>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</si>
  <si>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</si>
  <si>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</si>
  <si>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</si>
  <si>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</si>
  <si>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</si>
  <si>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</si>
  <si>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</si>
  <si>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</si>
  <si>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</si>
  <si>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</si>
  <si>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</si>
  <si>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</si>
  <si>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</si>
  <si>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</si>
  <si>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</si>
  <si>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</si>
  <si>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</si>
  <si>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</si>
  <si>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</si>
  <si>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</si>
  <si>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</si>
  <si>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</si>
  <si>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</si>
  <si>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</si>
  <si>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</si>
  <si>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</si>
  <si>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</si>
  <si>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</si>
  <si>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</si>
  <si>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</si>
  <si>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</si>
  <si>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</si>
  <si>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</si>
  <si>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</si>
  <si>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</si>
  <si>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</si>
  <si>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</si>
  <si>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</si>
  <si>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</si>
  <si>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</si>
  <si>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</si>
  <si>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</si>
  <si>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</si>
  <si>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</si>
  <si>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</si>
  <si>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</si>
  <si>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</si>
  <si>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</si>
  <si>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</si>
  <si>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</si>
  <si>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</si>
  <si>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</si>
  <si>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</si>
  <si>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</si>
  <si>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</si>
  <si>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</si>
  <si>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</si>
  <si>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</si>
  <si>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</si>
  <si>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</si>
  <si>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</si>
  <si>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</si>
  <si>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</si>
  <si>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</si>
  <si>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</si>
  <si>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</si>
  <si>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</si>
  <si>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</si>
  <si>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</si>
  <si>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</si>
  <si>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</si>
  <si>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</si>
  <si>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</si>
  <si>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</si>
  <si>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</si>
  <si>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</si>
  <si>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</si>
  <si>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</si>
  <si>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</si>
  <si>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</si>
  <si>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</si>
  <si>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</si>
  <si>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</si>
  <si>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</si>
  <si>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</si>
  <si>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</si>
  <si>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</si>
  <si>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</si>
  <si>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</si>
  <si>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</si>
  <si>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</si>
  <si>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</si>
  <si>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</si>
  <si>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</si>
  <si>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</si>
  <si>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</si>
  <si>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</si>
  <si>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</si>
  <si>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</si>
  <si>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</si>
  <si>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</si>
  <si>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</si>
  <si>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</si>
  <si>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</si>
  <si>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</si>
  <si>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</si>
  <si>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</si>
  <si>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</si>
  <si>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</si>
  <si>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</si>
  <si>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</si>
  <si>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</si>
  <si>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</si>
  <si>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</si>
  <si>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</si>
  <si>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</si>
  <si>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</si>
  <si>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</si>
  <si>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</si>
  <si>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</si>
  <si>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</si>
  <si>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</si>
  <si>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</si>
  <si>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</si>
  <si>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</si>
  <si>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</si>
  <si>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</si>
  <si>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</si>
  <si>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</si>
  <si>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</si>
  <si>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</si>
  <si>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</si>
  <si>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</si>
  <si>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</si>
  <si>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</si>
  <si>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</si>
  <si>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</si>
  <si>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</si>
  <si>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</si>
  <si>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</si>
  <si>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</si>
  <si>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</si>
  <si>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</si>
  <si>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</si>
  <si>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</si>
  <si>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</si>
  <si>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</si>
  <si>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</si>
  <si>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</si>
  <si>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</si>
  <si>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</si>
  <si>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</si>
  <si>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</si>
  <si>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</si>
  <si>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</si>
  <si>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</si>
  <si>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</si>
  <si>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</si>
  <si>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</si>
  <si>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</si>
  <si>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</si>
  <si>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</si>
  <si>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</si>
  <si>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</si>
  <si>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</si>
  <si>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</si>
  <si>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</si>
  <si>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</si>
  <si>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</si>
  <si>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</si>
  <si>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</si>
  <si>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</si>
  <si>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</si>
  <si>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</si>
  <si>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</si>
  <si>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</si>
  <si>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</si>
  <si>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</si>
  <si>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</si>
  <si>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</si>
  <si>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</si>
  <si>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</si>
  <si>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</si>
  <si>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</si>
  <si>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</si>
  <si>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</si>
  <si>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</si>
  <si>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</si>
  <si>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</si>
  <si>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</si>
  <si>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</si>
  <si>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</si>
  <si>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</si>
  <si>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</si>
  <si>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</si>
  <si>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</si>
  <si>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</si>
  <si>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</si>
  <si>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</si>
  <si>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</si>
  <si>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</si>
  <si>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</si>
  <si>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</si>
  <si>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</si>
  <si>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</si>
  <si>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</si>
  <si>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</si>
  <si>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</si>
  <si>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</si>
  <si>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</si>
  <si>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</si>
  <si>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</si>
  <si>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</si>
  <si>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</si>
  <si>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</si>
  <si>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</si>
  <si>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</si>
  <si>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</si>
  <si>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</si>
  <si>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</si>
  <si>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</si>
  <si>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</si>
  <si>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</si>
  <si>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</si>
  <si>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</si>
  <si>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</si>
  <si>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</si>
  <si>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</si>
  <si>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</si>
  <si>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</si>
  <si>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</si>
  <si>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</si>
  <si>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</si>
  <si>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</si>
  <si>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</si>
  <si>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</si>
  <si>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</si>
  <si>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</si>
  <si>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</si>
  <si>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</si>
  <si>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</si>
  <si>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</si>
  <si>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</si>
  <si>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</si>
  <si>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</si>
  <si>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</si>
  <si>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</si>
  <si>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</si>
  <si>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</si>
  <si>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</si>
  <si>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</si>
  <si>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</si>
  <si>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</si>
  <si>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</si>
  <si>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</si>
  <si>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</si>
  <si>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</si>
  <si>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</si>
  <si>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</si>
  <si>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</si>
  <si>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</si>
  <si>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</si>
  <si>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</si>
  <si>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</si>
  <si>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</si>
  <si>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</si>
  <si>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</si>
  <si>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</si>
  <si>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</si>
  <si>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</si>
  <si>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</si>
  <si>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</si>
  <si>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</si>
  <si>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</si>
  <si>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</si>
  <si>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</si>
  <si>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</si>
  <si>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</si>
  <si>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</si>
  <si>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</si>
  <si>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</si>
  <si>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</si>
  <si>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</si>
  <si>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</si>
  <si>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</si>
  <si>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</si>
  <si>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</si>
  <si>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</si>
  <si>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</si>
  <si>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</si>
  <si>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</si>
  <si>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</si>
  <si>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</si>
  <si>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</si>
  <si>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</si>
  <si>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</si>
  <si>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</si>
  <si>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</si>
  <si>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</si>
  <si>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</si>
  <si>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</si>
  <si>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</si>
  <si>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</si>
  <si>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</si>
  <si>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</si>
  <si>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</si>
  <si>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</si>
  <si>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</si>
  <si>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</si>
  <si>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</si>
  <si>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</si>
  <si>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</si>
  <si>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</si>
  <si>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</si>
  <si>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</si>
  <si>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</si>
  <si>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</si>
  <si>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</si>
  <si>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</si>
  <si>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</si>
  <si>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</si>
  <si>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</si>
  <si>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</si>
  <si>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</si>
  <si>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</si>
  <si>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</si>
  <si>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</si>
  <si>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</si>
  <si>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</si>
  <si>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</si>
  <si>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</si>
  <si>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</si>
  <si>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</si>
  <si>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</si>
  <si>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</si>
  <si>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</si>
  <si>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</si>
  <si>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</si>
  <si>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</si>
  <si>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</si>
  <si>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</si>
  <si>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</si>
  <si>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</si>
  <si>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</si>
  <si>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</si>
  <si>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</si>
  <si>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</si>
  <si>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</si>
  <si>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</si>
  <si>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</si>
  <si>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</si>
  <si>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</si>
  <si>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</si>
  <si>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</si>
  <si>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</si>
  <si>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</si>
  <si>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</si>
  <si>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</si>
  <si>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</si>
  <si>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</si>
  <si>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</si>
  <si>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</si>
  <si>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</si>
  <si>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</si>
  <si>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</si>
  <si>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</si>
  <si>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</si>
  <si>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</si>
  <si>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</si>
  <si>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</si>
  <si>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</si>
  <si>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</si>
  <si>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</si>
  <si>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</si>
  <si>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</si>
  <si>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</si>
  <si>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</si>
  <si>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</si>
  <si>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</si>
  <si>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</si>
  <si>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</si>
  <si>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</si>
  <si>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</si>
  <si>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</si>
  <si>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</si>
  <si>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</si>
  <si>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</si>
  <si>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</si>
  <si>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</si>
  <si>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</si>
  <si>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</si>
  <si>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</si>
  <si>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</si>
  <si>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</si>
  <si>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</si>
  <si>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</si>
  <si>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</si>
  <si>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</si>
  <si>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</si>
  <si>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</si>
  <si>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</si>
  <si>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</si>
  <si>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</si>
  <si>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</si>
  <si>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</si>
  <si>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</si>
  <si>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</si>
  <si>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</si>
  <si>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</si>
  <si>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</si>
  <si>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</si>
  <si>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</si>
  <si>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</si>
  <si>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</si>
  <si>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</si>
  <si>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</si>
  <si>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</si>
  <si>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</si>
  <si>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</si>
  <si>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</si>
  <si>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</si>
  <si>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</si>
  <si>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</si>
  <si>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</si>
  <si>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</si>
  <si>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</si>
  <si>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</si>
  <si>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</si>
  <si>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</si>
  <si>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</si>
  <si>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</si>
  <si>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</si>
  <si>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</si>
  <si>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</si>
  <si>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</si>
  <si>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</si>
  <si>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</si>
  <si>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</si>
  <si>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</si>
  <si>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</si>
  <si>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</si>
  <si>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</si>
  <si>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</si>
  <si>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</si>
  <si>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</si>
  <si>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</si>
  <si>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</si>
  <si>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</si>
  <si>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</si>
  <si>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</si>
  <si>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</si>
  <si>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</si>
  <si>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</si>
  <si>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</si>
  <si>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</si>
  <si>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</si>
  <si>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</si>
  <si>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</si>
  <si>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</si>
  <si>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</si>
  <si>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</si>
  <si>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</si>
  <si>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</si>
  <si>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</si>
  <si>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</si>
  <si>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</si>
  <si>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</si>
  <si>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</si>
  <si>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</si>
  <si>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</si>
  <si>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</si>
  <si>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</si>
  <si>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</si>
  <si>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</si>
  <si>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</si>
  <si>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</si>
  <si>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</si>
  <si>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</si>
  <si>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</si>
  <si>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</si>
  <si>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</si>
  <si>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</si>
  <si>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</si>
  <si>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</si>
  <si>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</si>
  <si>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</si>
  <si>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</si>
  <si>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</si>
  <si>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</si>
  <si>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</si>
  <si>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</si>
  <si>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</si>
  <si>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</si>
  <si>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</si>
  <si>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</si>
  <si>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</si>
  <si>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</si>
  <si>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</si>
  <si>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</si>
  <si>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</si>
  <si>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</si>
  <si>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</si>
  <si>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</si>
  <si>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</si>
  <si>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</si>
  <si>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</si>
  <si>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</si>
  <si>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</si>
  <si>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</si>
  <si>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</si>
  <si>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</si>
  <si>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</si>
  <si>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</si>
  <si>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</si>
  <si>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</si>
  <si>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</si>
  <si>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</si>
  <si>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</si>
  <si>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</si>
  <si>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</si>
  <si>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</si>
  <si>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</si>
  <si>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</si>
  <si>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</si>
  <si>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</si>
  <si>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</si>
  <si>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</si>
  <si>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</si>
  <si>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</si>
  <si>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</si>
  <si>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</si>
  <si>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</si>
  <si>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</si>
  <si>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</si>
  <si>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</si>
  <si>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</si>
  <si>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</si>
  <si>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</si>
  <si>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</si>
  <si>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</si>
  <si>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</si>
  <si>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</si>
  <si>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</si>
  <si>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</si>
  <si>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</si>
  <si>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</si>
  <si>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</si>
  <si>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</si>
  <si>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</si>
  <si>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</si>
  <si>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</si>
  <si>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</si>
  <si>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</si>
  <si>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</si>
  <si>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</si>
  <si>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</si>
  <si>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</si>
  <si>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</si>
  <si>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</si>
  <si>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</si>
  <si>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</si>
  <si>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</si>
  <si>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</si>
  <si>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</si>
  <si>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</si>
  <si>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</si>
  <si>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</si>
  <si>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</si>
  <si>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</si>
  <si>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</si>
  <si>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</si>
  <si>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</si>
  <si>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</si>
  <si>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</si>
  <si>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</si>
  <si>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</si>
  <si>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</si>
  <si>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</si>
  <si>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</si>
  <si>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</si>
  <si>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</si>
  <si>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</si>
  <si>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</si>
  <si>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</si>
  <si>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</si>
  <si>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</si>
  <si>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</si>
  <si>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</si>
  <si>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</si>
  <si>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</si>
  <si>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</si>
  <si>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</si>
  <si>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</si>
  <si>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</si>
  <si>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</si>
  <si>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</si>
  <si>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</si>
  <si>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</si>
  <si>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</si>
  <si>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</si>
  <si>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</si>
  <si>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</si>
  <si>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</si>
  <si>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</si>
  <si>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</si>
  <si>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</si>
  <si>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</si>
  <si>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</si>
  <si>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</si>
  <si>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</si>
  <si>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</si>
  <si>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</si>
  <si>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</si>
  <si>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</si>
  <si>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</si>
  <si>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</si>
  <si>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</si>
  <si>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</si>
  <si>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</si>
  <si>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</si>
  <si>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</si>
  <si>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</si>
  <si>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</si>
  <si>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</si>
  <si>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</si>
  <si>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</si>
  <si>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</si>
  <si>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</si>
  <si>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</si>
  <si>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</si>
  <si>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</si>
  <si>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</si>
  <si>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</si>
  <si>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</si>
  <si>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</si>
  <si>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</si>
  <si>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</si>
  <si>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</si>
  <si>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</si>
  <si>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</si>
  <si>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</si>
  <si>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</si>
  <si>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</si>
  <si>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</si>
  <si>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</si>
  <si>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</si>
  <si>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</si>
  <si>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</si>
  <si>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</si>
  <si>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</si>
  <si>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</si>
  <si>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</si>
  <si>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</si>
  <si>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</si>
  <si>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</si>
  <si>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</si>
  <si>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</si>
  <si>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</si>
  <si>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</si>
  <si>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</si>
  <si>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</si>
  <si>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</si>
  <si>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</si>
  <si>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</si>
  <si>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</si>
  <si>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</si>
  <si>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</si>
  <si>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</si>
  <si>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</si>
  <si>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</si>
  <si>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</si>
  <si>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</si>
  <si>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</si>
  <si>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</si>
  <si>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</si>
  <si>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</si>
  <si>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</si>
  <si>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</si>
  <si>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</si>
  <si>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</si>
  <si>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</si>
  <si>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</si>
  <si>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</si>
  <si>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</si>
  <si>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</si>
  <si>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</si>
  <si>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</si>
  <si>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</si>
  <si>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</si>
  <si>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</si>
  <si>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</si>
  <si>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</si>
  <si>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</si>
  <si>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</si>
  <si>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</si>
  <si>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</si>
  <si>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</si>
  <si>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</si>
  <si>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</si>
  <si>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</si>
  <si>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</si>
  <si>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</si>
  <si>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</si>
  <si>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</si>
  <si>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</si>
  <si>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</si>
  <si>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</si>
  <si>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</si>
  <si>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</si>
  <si>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</si>
  <si>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</si>
  <si>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</si>
  <si>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</si>
  <si>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</si>
  <si>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</si>
  <si>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</si>
  <si>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</si>
  <si>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</si>
  <si>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</si>
  <si>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</si>
  <si>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</si>
  <si>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</si>
  <si>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</si>
  <si>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</si>
  <si>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</si>
  <si>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</si>
  <si>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</si>
  <si>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</si>
  <si>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</si>
  <si>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</si>
  <si>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</si>
  <si>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</si>
  <si>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</si>
  <si>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</si>
  <si>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</si>
  <si>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</si>
  <si>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</si>
  <si>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</si>
  <si>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</si>
  <si>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</si>
  <si>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</si>
  <si>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</si>
  <si>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</si>
  <si>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</si>
  <si>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</si>
  <si>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</si>
  <si>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</si>
  <si>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</si>
  <si>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</si>
  <si>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</si>
  <si>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</si>
  <si>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</si>
  <si>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</si>
  <si>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</si>
  <si>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</si>
  <si>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</si>
  <si>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</si>
  <si>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</si>
  <si>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</si>
  <si>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</si>
  <si>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</si>
  <si>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</si>
  <si>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</si>
  <si>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</si>
  <si>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</si>
  <si>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</si>
  <si>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</si>
  <si>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</si>
  <si>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</si>
  <si>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</si>
  <si>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</si>
  <si>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</si>
  <si>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</si>
  <si>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</si>
  <si>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</si>
  <si>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</si>
  <si>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</si>
  <si>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</si>
  <si>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</si>
  <si>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</si>
  <si>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</si>
  <si>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</si>
  <si>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</si>
  <si>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</si>
  <si>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</si>
  <si>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</si>
  <si>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</si>
  <si>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</si>
  <si>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</si>
  <si>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</si>
  <si>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</si>
  <si>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</si>
  <si>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</si>
  <si>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</si>
  <si>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</si>
  <si>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</si>
  <si>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</si>
  <si>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</si>
  <si>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</si>
  <si>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</si>
  <si>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</si>
  <si>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</si>
  <si>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</si>
  <si>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</si>
  <si>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</si>
  <si>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</si>
  <si>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</si>
  <si>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</si>
  <si>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</si>
  <si>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</si>
  <si>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</si>
  <si>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</si>
  <si>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</si>
  <si>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</si>
  <si>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</si>
  <si>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</si>
  <si>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</si>
  <si>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</si>
  <si>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</si>
  <si>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</si>
  <si>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</si>
  <si>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</si>
  <si>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</si>
  <si>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</si>
  <si>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</si>
  <si>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</si>
  <si>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</si>
  <si>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</si>
  <si>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</si>
  <si>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</si>
  <si>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</si>
  <si>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</si>
  <si>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</si>
  <si>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</si>
  <si>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</si>
  <si>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</si>
  <si>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</si>
  <si>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</si>
  <si>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</si>
  <si>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</si>
  <si>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</si>
  <si>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</si>
  <si>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</si>
  <si>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</si>
  <si>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</si>
  <si>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</si>
  <si>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</si>
  <si>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</si>
  <si>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</si>
  <si>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</si>
  <si>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</si>
  <si>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</si>
  <si>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</si>
  <si>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</si>
  <si>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</si>
  <si>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</si>
  <si>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</si>
  <si>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</si>
  <si>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</si>
  <si>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</si>
  <si>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</si>
  <si>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</si>
  <si>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</si>
  <si>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</si>
  <si>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</si>
  <si>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</si>
  <si>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</si>
  <si>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</si>
  <si>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</si>
  <si>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</si>
  <si>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</si>
  <si>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</si>
  <si>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</si>
  <si>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</si>
  <si>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</si>
  <si>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</si>
  <si>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</si>
  <si>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</si>
  <si>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</si>
  <si>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</si>
  <si>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</si>
  <si>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</si>
  <si>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</si>
  <si>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</si>
  <si>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</si>
  <si>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</si>
  <si>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</si>
  <si>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</si>
  <si>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</si>
  <si>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</si>
  <si>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</si>
  <si>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</si>
  <si>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</si>
  <si>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</si>
  <si>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</si>
  <si>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</si>
  <si>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</si>
  <si>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</si>
  <si>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</si>
  <si>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</si>
  <si>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</si>
  <si>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</si>
  <si>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</si>
  <si>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</si>
  <si>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</si>
  <si>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</si>
  <si>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</si>
  <si>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</si>
  <si>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</si>
  <si>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</si>
  <si>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</si>
  <si>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</si>
  <si>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</si>
  <si>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</si>
  <si>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</si>
  <si>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</si>
  <si>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</si>
  <si>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</si>
  <si>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</si>
  <si>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</si>
  <si>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</si>
  <si>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</si>
  <si>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</si>
  <si>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</si>
  <si>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</si>
  <si>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</si>
  <si>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</si>
  <si>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</si>
  <si>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</si>
  <si>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</si>
  <si>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</si>
  <si>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</si>
  <si>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</si>
  <si>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</si>
  <si>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</si>
  <si>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</si>
  <si>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</si>
  <si>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</si>
  <si>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</si>
  <si>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</si>
  <si>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</si>
  <si>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</si>
  <si>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</si>
  <si>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</si>
  <si>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</si>
  <si>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</si>
  <si>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</si>
  <si>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</si>
  <si>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</si>
  <si>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</si>
  <si>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</si>
  <si>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</si>
  <si>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</si>
  <si>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</si>
  <si>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</si>
  <si>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</si>
  <si>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</si>
  <si>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</si>
  <si>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</si>
  <si>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</si>
  <si>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</si>
  <si>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</si>
  <si>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</si>
  <si>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</si>
  <si>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</si>
  <si>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</si>
  <si>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</si>
  <si>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</si>
  <si>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</si>
  <si>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</si>
  <si>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</si>
  <si>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</si>
  <si>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</si>
  <si>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</si>
  <si>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</si>
  <si>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</si>
  <si>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</si>
  <si>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</si>
  <si>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</si>
  <si>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</si>
  <si>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</si>
  <si>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</si>
  <si>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</si>
  <si>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</si>
  <si>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</si>
  <si>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</si>
  <si>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</si>
  <si>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</si>
  <si>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</si>
  <si>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</si>
  <si>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</si>
  <si>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</si>
  <si>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</si>
  <si>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</si>
  <si>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</si>
  <si>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</si>
  <si>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</si>
  <si>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</si>
  <si>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</si>
  <si>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</si>
  <si>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</si>
  <si>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</si>
  <si>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</si>
  <si>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</si>
  <si>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</si>
  <si>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</si>
  <si>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</si>
  <si>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</si>
  <si>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</si>
  <si>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</si>
  <si>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</si>
  <si>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</si>
  <si>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</si>
  <si>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</si>
  <si>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</si>
  <si>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</si>
  <si>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</si>
  <si>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</si>
  <si>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</si>
  <si>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</si>
  <si>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</si>
  <si>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</si>
  <si>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</si>
  <si>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</si>
  <si>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</si>
  <si>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</si>
  <si>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</si>
  <si>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</si>
  <si>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</si>
  <si>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</si>
  <si>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</si>
  <si>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</si>
  <si>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</si>
  <si>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</si>
  <si>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</si>
  <si>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</si>
  <si>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</si>
  <si>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</si>
  <si>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</si>
  <si>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</si>
  <si>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</si>
  <si>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</si>
  <si>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</si>
  <si>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</si>
  <si>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</si>
  <si>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</si>
  <si>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</si>
  <si>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</si>
  <si>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</si>
  <si>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</si>
  <si>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</si>
  <si>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</si>
  <si>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</si>
  <si>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</si>
  <si>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</si>
  <si>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</si>
  <si>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</si>
  <si>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</si>
  <si>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</si>
  <si>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</si>
  <si>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</si>
  <si>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</si>
  <si>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</si>
  <si>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</si>
  <si>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</si>
  <si>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</si>
  <si>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</si>
  <si>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</si>
  <si>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</si>
  <si>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</si>
  <si>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</si>
  <si>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</si>
  <si>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</si>
  <si>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</si>
  <si>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</si>
  <si>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</si>
  <si>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</si>
  <si>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</si>
  <si>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</si>
  <si>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</si>
  <si>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</si>
  <si>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</si>
  <si>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</si>
  <si>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</si>
  <si>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</si>
  <si>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</si>
  <si>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</si>
  <si>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</si>
  <si>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</si>
  <si>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</si>
  <si>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</si>
  <si>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</si>
  <si>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</si>
  <si>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</si>
  <si>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</si>
  <si>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</si>
  <si>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</si>
  <si>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</si>
  <si>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</si>
  <si>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</si>
  <si>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</si>
  <si>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</si>
  <si>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</si>
  <si>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</si>
  <si>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</si>
  <si>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</si>
  <si>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</si>
  <si>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</si>
  <si>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</si>
  <si>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</si>
  <si>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</si>
  <si>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</si>
  <si>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</si>
  <si>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</si>
  <si>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</si>
  <si>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</si>
  <si>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</si>
  <si>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</si>
  <si>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</si>
  <si>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</si>
  <si>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</si>
  <si>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</si>
  <si>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</si>
  <si>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</si>
  <si>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</si>
  <si>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</si>
  <si>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</si>
  <si>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</si>
  <si>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</si>
  <si>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</si>
  <si>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</si>
  <si>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</si>
  <si>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</si>
  <si>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</si>
  <si>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</si>
  <si>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</si>
  <si>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</si>
  <si>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</si>
  <si>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</si>
  <si>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</si>
  <si>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</si>
  <si>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</si>
  <si>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</si>
  <si>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</si>
  <si>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</si>
  <si>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</si>
  <si>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</si>
  <si>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</si>
  <si>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</si>
  <si>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</si>
  <si>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</si>
  <si>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</si>
  <si>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</si>
  <si>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</si>
  <si>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</si>
  <si>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</si>
  <si>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</si>
  <si>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</si>
  <si>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</si>
  <si>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</si>
  <si>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</si>
  <si>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</si>
  <si>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</si>
  <si>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</si>
  <si>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</si>
  <si>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</si>
  <si>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</si>
  <si>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</si>
  <si>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</si>
  <si>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</si>
  <si>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</si>
  <si>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</si>
  <si>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</si>
  <si>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</si>
  <si>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</si>
  <si>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</si>
  <si>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</si>
  <si>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</si>
  <si>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</si>
  <si>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</si>
  <si>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</si>
  <si>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</si>
  <si>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</si>
  <si>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</si>
  <si>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</si>
  <si>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</si>
  <si>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</si>
  <si>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</si>
  <si>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</si>
  <si>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</si>
  <si>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</si>
  <si>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</si>
  <si>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</si>
  <si>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</si>
  <si>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</si>
  <si>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</si>
  <si>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</si>
  <si>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</si>
  <si>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</si>
  <si>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</si>
  <si>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</si>
  <si>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</si>
  <si>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</si>
  <si>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</si>
  <si>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</si>
  <si>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</si>
  <si>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</si>
  <si>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</si>
  <si>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</si>
  <si>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</si>
  <si>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</si>
  <si>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</si>
  <si>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</si>
  <si>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</si>
  <si>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</si>
  <si>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</si>
  <si>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</si>
  <si>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</si>
  <si>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</si>
  <si>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</si>
  <si>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</si>
  <si>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</si>
  <si>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</si>
  <si>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</si>
  <si>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</si>
  <si>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</si>
  <si>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</si>
  <si>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</si>
  <si>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</si>
  <si>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</si>
  <si>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</si>
  <si>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</si>
  <si>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</si>
  <si>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</si>
  <si>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</si>
  <si>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</si>
  <si>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</si>
  <si>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</si>
  <si>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</si>
  <si>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</si>
  <si>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</si>
  <si>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</si>
  <si>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</si>
  <si>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</si>
  <si>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</si>
  <si>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</si>
  <si>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</si>
  <si>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</si>
  <si>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</si>
  <si>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</si>
  <si>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</si>
  <si>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</si>
  <si>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</si>
  <si>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</si>
  <si>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</si>
  <si>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</si>
  <si>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</si>
  <si>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</si>
  <si>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</si>
  <si>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</si>
  <si>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</si>
  <si>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</si>
  <si>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</si>
  <si>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</si>
  <si>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</si>
  <si>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</si>
  <si>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</si>
  <si>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</si>
  <si>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</si>
  <si>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</si>
  <si>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</si>
  <si>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</si>
  <si>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</si>
  <si>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</si>
  <si>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</si>
  <si>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</si>
  <si>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</si>
  <si>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</si>
  <si>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</si>
  <si>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</si>
  <si>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</si>
  <si>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</si>
  <si>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</si>
  <si>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</si>
  <si>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</si>
  <si>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</si>
  <si>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</si>
  <si>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</si>
  <si>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</si>
  <si>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</si>
  <si>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</si>
  <si>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</si>
  <si>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</si>
  <si>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</si>
  <si>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</si>
  <si>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</si>
  <si>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</si>
  <si>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</si>
  <si>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</si>
  <si>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</si>
  <si>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</si>
  <si>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</si>
  <si>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</si>
  <si>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</si>
  <si>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</si>
  <si>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</si>
  <si>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</si>
  <si>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</si>
  <si>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</si>
  <si>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</si>
  <si>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</si>
  <si>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</si>
  <si>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</si>
  <si>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</si>
  <si>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</si>
  <si>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</si>
  <si>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</si>
  <si>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</si>
  <si>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</si>
  <si>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</si>
  <si>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</si>
  <si>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</si>
  <si>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</si>
  <si>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</si>
  <si>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</si>
  <si>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</si>
  <si>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</si>
  <si>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</si>
  <si>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</si>
  <si>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</si>
  <si>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</si>
  <si>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</si>
  <si>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</si>
  <si>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</si>
  <si>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</si>
  <si>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</si>
  <si>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</si>
  <si>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</si>
  <si>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</si>
  <si>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</si>
  <si>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</si>
  <si>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</si>
  <si>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</si>
  <si>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</si>
  <si>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</si>
  <si>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</si>
  <si>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</si>
  <si>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</si>
  <si>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</si>
  <si>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</si>
  <si>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</si>
  <si>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</si>
  <si>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</si>
  <si>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</si>
  <si>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</si>
  <si>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</si>
  <si>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</si>
  <si>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</si>
  <si>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</si>
  <si>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</si>
  <si>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</si>
  <si>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</si>
  <si>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</si>
  <si>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</si>
  <si>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</si>
  <si>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</si>
  <si>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</si>
  <si>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</si>
  <si>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</si>
  <si>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</si>
  <si>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</si>
  <si>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</si>
  <si>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</si>
  <si>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</si>
  <si>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</si>
  <si>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</si>
  <si>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</si>
  <si>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</si>
  <si>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</si>
  <si>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</si>
  <si>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</si>
  <si>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</si>
  <si>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</si>
  <si>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</si>
  <si>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</si>
  <si>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</si>
  <si>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</si>
  <si>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</si>
  <si>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</si>
  <si>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</si>
  <si>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</si>
  <si>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</si>
  <si>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</si>
  <si>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</si>
  <si>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</si>
  <si>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</si>
  <si>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</si>
  <si>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</si>
  <si>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</si>
  <si>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</si>
  <si>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</si>
  <si>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</si>
  <si>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</si>
  <si>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</si>
  <si>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</si>
  <si>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</si>
  <si>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</si>
  <si>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</si>
  <si>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</si>
  <si>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</si>
  <si>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</si>
  <si>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</si>
  <si>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</si>
  <si>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</si>
  <si>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</si>
  <si>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</si>
  <si>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</si>
  <si>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</si>
  <si>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</si>
  <si>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</si>
  <si>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</si>
  <si>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</si>
  <si>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</si>
  <si>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</si>
  <si>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</si>
  <si>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</si>
  <si>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</si>
  <si>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</si>
  <si>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</si>
  <si>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</si>
  <si>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</si>
  <si>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</si>
  <si>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</si>
  <si>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</si>
  <si>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</si>
  <si>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</si>
  <si>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</si>
  <si>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</si>
  <si>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</si>
  <si>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</si>
  <si>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</si>
  <si>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</si>
  <si>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</si>
  <si>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</si>
  <si>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</si>
  <si>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</si>
  <si>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</si>
  <si>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</si>
  <si>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</si>
  <si>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</si>
  <si>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</si>
  <si>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</si>
  <si>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</si>
  <si>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</si>
  <si>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</si>
  <si>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</si>
  <si>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</si>
  <si>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</si>
  <si>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</si>
  <si>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</si>
  <si>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</si>
  <si>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</si>
  <si>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</si>
  <si>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</si>
  <si>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</si>
  <si>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</si>
  <si>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</si>
  <si>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</si>
  <si>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</si>
  <si>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</si>
  <si>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</si>
  <si>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</si>
  <si>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</si>
  <si>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</si>
  <si>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</si>
  <si>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</si>
  <si>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</si>
  <si>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</si>
  <si>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</si>
  <si>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</si>
  <si>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</si>
  <si>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</si>
  <si>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</si>
  <si>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</si>
  <si>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</si>
  <si>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</si>
  <si>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</si>
  <si>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</si>
  <si>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</si>
  <si>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</si>
  <si>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</si>
  <si>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</si>
  <si>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</si>
  <si>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</si>
  <si>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</si>
  <si>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</si>
  <si>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</si>
  <si>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</si>
  <si>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</si>
  <si>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</si>
  <si>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</si>
  <si>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</si>
  <si>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</si>
  <si>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</si>
  <si>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</si>
  <si>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</si>
  <si>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</si>
  <si>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</si>
  <si>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</si>
  <si>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</si>
  <si>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</si>
  <si>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</si>
  <si>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</si>
  <si>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</si>
  <si>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</si>
  <si>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</si>
  <si>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</si>
  <si>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</si>
  <si>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</si>
  <si>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</si>
  <si>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</si>
  <si>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</si>
  <si>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</si>
  <si>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</si>
  <si>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</si>
  <si>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</si>
  <si>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</si>
  <si>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</si>
  <si>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</si>
  <si>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</si>
  <si>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</si>
  <si>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</si>
  <si>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</si>
  <si>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</si>
  <si>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</si>
  <si>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</si>
  <si>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</si>
  <si>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</si>
  <si>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</si>
  <si>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</si>
  <si>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</si>
  <si>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</si>
  <si>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</si>
  <si>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</si>
  <si>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</si>
  <si>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</si>
  <si>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</si>
  <si>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</si>
  <si>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</si>
  <si>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</si>
  <si>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</si>
  <si>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</si>
  <si>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</si>
  <si>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</si>
  <si>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</si>
  <si>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</si>
  <si>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</si>
  <si>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</si>
  <si>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</si>
  <si>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</si>
  <si>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</si>
  <si>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</si>
  <si>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</si>
  <si>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</si>
  <si>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</si>
  <si>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</si>
  <si>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</si>
  <si>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</si>
  <si>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</si>
  <si>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</si>
  <si>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</si>
  <si>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</si>
  <si>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</si>
  <si>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</si>
  <si>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</si>
  <si>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</si>
  <si>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</si>
  <si>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</si>
  <si>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</si>
  <si>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</si>
  <si>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</si>
  <si>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</si>
  <si>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</si>
  <si>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</si>
  <si>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</si>
  <si>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</si>
  <si>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</si>
  <si>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</si>
  <si>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</si>
  <si>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</si>
  <si>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</si>
  <si>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</si>
  <si>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</si>
  <si>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</si>
  <si>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</si>
  <si>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</si>
  <si>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</si>
  <si>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</si>
  <si>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</si>
  <si>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</si>
  <si>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</si>
  <si>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</si>
  <si>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</si>
  <si>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</si>
  <si>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</si>
  <si>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</si>
  <si>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</si>
  <si>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</si>
  <si>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</si>
  <si>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</si>
  <si>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</si>
  <si>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</si>
  <si>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</si>
  <si>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</si>
  <si>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</si>
  <si>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</si>
  <si>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</si>
  <si>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</si>
  <si>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</si>
  <si>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</si>
  <si>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</si>
  <si>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</si>
  <si>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</si>
  <si>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</si>
  <si>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</si>
  <si>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</si>
  <si>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</si>
  <si>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</si>
  <si>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</si>
  <si>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</si>
  <si>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</si>
  <si>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</si>
  <si>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</si>
  <si>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</si>
  <si>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</si>
  <si>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</si>
  <si>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</si>
  <si>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</si>
  <si>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</si>
  <si>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</si>
  <si>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</si>
  <si>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</si>
  <si>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</si>
  <si>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</si>
  <si>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</si>
  <si>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</si>
  <si>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</si>
  <si>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</si>
  <si>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</si>
  <si>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</si>
  <si>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</si>
  <si>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</si>
  <si>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</si>
  <si>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</si>
  <si>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</si>
  <si>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</si>
  <si>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</si>
  <si>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</si>
  <si>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</si>
  <si>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</si>
  <si>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</si>
  <si>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</si>
  <si>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</si>
  <si>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</si>
  <si>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</si>
  <si>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</si>
  <si>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</si>
  <si>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</si>
  <si>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</si>
  <si>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</si>
  <si>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</si>
  <si>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</si>
  <si>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</si>
  <si>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</si>
  <si>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</si>
  <si>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</si>
  <si>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</si>
  <si>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</si>
  <si>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</si>
  <si>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</si>
  <si>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</si>
  <si>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</si>
  <si>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</si>
  <si>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</si>
  <si>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</si>
  <si>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</si>
  <si>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</si>
  <si>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</si>
  <si>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</si>
  <si>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</si>
  <si>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</si>
  <si>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</si>
  <si>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</si>
  <si>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</si>
  <si>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</si>
  <si>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</si>
  <si>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</si>
  <si>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</si>
  <si>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</si>
  <si>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</si>
  <si>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</si>
  <si>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</si>
  <si>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</si>
  <si>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</si>
  <si>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</si>
  <si>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</si>
  <si>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</si>
  <si>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</si>
  <si>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</si>
  <si>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</si>
  <si>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</si>
  <si>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</si>
  <si>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</si>
  <si>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</si>
  <si>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</si>
  <si>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</si>
  <si>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</si>
  <si>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</si>
  <si>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</si>
  <si>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</si>
  <si>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</si>
  <si>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</si>
  <si>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</si>
  <si>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</si>
  <si>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</si>
  <si>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</si>
  <si>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</si>
  <si>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</si>
  <si>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</si>
  <si>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</si>
  <si>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</si>
  <si>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</si>
  <si>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</si>
  <si>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</si>
  <si>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</si>
  <si>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</si>
  <si>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</si>
  <si>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</si>
  <si>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</si>
  <si>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</si>
  <si>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</si>
  <si>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</si>
  <si>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</si>
  <si>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</si>
  <si>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</si>
  <si>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</si>
  <si>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</si>
  <si>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</si>
  <si>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</si>
  <si>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</si>
  <si>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</si>
  <si>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</si>
  <si>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</si>
  <si>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</si>
  <si>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</si>
  <si>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</si>
  <si>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</si>
  <si>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</si>
  <si>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</si>
  <si>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</si>
  <si>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</si>
  <si>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</si>
  <si>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</si>
  <si>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</si>
  <si>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</si>
  <si>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</si>
  <si>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</si>
  <si>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</si>
  <si>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</si>
  <si>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</si>
  <si>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</si>
  <si>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</si>
  <si>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</si>
  <si>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</si>
  <si>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</si>
  <si>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</si>
  <si>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</si>
  <si>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</si>
  <si>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</si>
  <si>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</si>
  <si>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</si>
  <si>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</si>
  <si>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</si>
  <si>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</si>
  <si>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</si>
  <si>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</si>
  <si>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</si>
  <si>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</si>
  <si>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</si>
  <si>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</si>
  <si>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</si>
  <si>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</si>
  <si>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</si>
  <si>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</si>
  <si>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</si>
  <si>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</si>
  <si>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</si>
  <si>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</si>
  <si>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</si>
  <si>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</si>
  <si>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</si>
  <si>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</si>
  <si>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</si>
  <si>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</si>
  <si>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</si>
  <si>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</si>
  <si>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</si>
  <si>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</si>
  <si>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</si>
  <si>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</si>
  <si>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</si>
  <si>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</si>
  <si>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</si>
  <si>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</si>
  <si>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</si>
  <si>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</si>
  <si>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</si>
  <si>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</si>
  <si>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</si>
  <si>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</si>
  <si>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</si>
  <si>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</si>
  <si>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</si>
  <si>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</si>
  <si>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</si>
  <si>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</si>
  <si>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</si>
  <si>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</si>
  <si>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</si>
  <si>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</si>
  <si>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</si>
  <si>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</si>
  <si>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</si>
  <si>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</si>
  <si>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</si>
  <si>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</si>
  <si>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</si>
  <si>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</si>
  <si>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</si>
  <si>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</si>
  <si>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</si>
  <si>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</si>
  <si>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</si>
  <si>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</si>
  <si>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</si>
  <si>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</si>
  <si>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</si>
  <si>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</si>
  <si>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</si>
  <si>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</si>
  <si>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</si>
  <si>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</si>
  <si>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</si>
  <si>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</si>
  <si>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</si>
  <si>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</si>
  <si>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</si>
  <si>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</si>
  <si>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</si>
  <si>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</si>
  <si>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</si>
  <si>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</si>
  <si>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</si>
  <si>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</si>
  <si>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</si>
  <si>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</si>
  <si>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</si>
  <si>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</si>
  <si>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</si>
  <si>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</si>
  <si>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</si>
  <si>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</si>
  <si>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</si>
  <si>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</si>
  <si>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</si>
  <si>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</si>
  <si>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</si>
  <si>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</si>
  <si>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</si>
  <si>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</si>
  <si>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</si>
  <si>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</si>
  <si>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</si>
  <si>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</si>
  <si>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</si>
  <si>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</si>
  <si>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</si>
  <si>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</si>
  <si>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</si>
  <si>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</si>
  <si>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</si>
  <si>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</si>
  <si>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</si>
  <si>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</si>
  <si>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</si>
  <si>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</si>
  <si>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</si>
  <si>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</si>
  <si>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</si>
  <si>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</si>
  <si>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</si>
  <si>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</si>
  <si>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</si>
  <si>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</si>
  <si>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</si>
  <si>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</si>
  <si>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</si>
  <si>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</si>
  <si>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</si>
  <si>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</si>
  <si>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</si>
  <si>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</si>
  <si>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</si>
  <si>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</si>
  <si>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</si>
  <si>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</si>
  <si>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</si>
  <si>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</si>
  <si>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</si>
  <si>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</si>
  <si>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</si>
  <si>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</si>
  <si>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</si>
  <si>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</si>
  <si>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</si>
  <si>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</si>
  <si>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</si>
  <si>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</si>
  <si>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</si>
  <si>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</si>
  <si>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</si>
  <si>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</si>
  <si>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</si>
  <si>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</si>
  <si>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</si>
  <si>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</si>
  <si>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</si>
  <si>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</si>
  <si>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</si>
  <si>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</si>
  <si>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</si>
  <si>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</si>
  <si>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</si>
  <si>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</si>
  <si>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</si>
  <si>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</si>
  <si>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</si>
  <si>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</si>
  <si>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</si>
  <si>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</si>
  <si>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</si>
  <si>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</si>
  <si>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</si>
  <si>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</si>
  <si>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</si>
  <si>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</si>
  <si>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</si>
  <si>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</si>
  <si>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</si>
  <si>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</si>
  <si>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</si>
  <si>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</si>
  <si>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</si>
  <si>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</si>
  <si>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</si>
  <si>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</si>
  <si>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</si>
  <si>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</si>
  <si>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</si>
  <si>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</si>
  <si>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</si>
  <si>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</si>
  <si>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</si>
  <si>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</si>
  <si>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</si>
  <si>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</si>
  <si>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</si>
  <si>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</si>
  <si>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</si>
  <si>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</si>
  <si>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</si>
  <si>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</si>
  <si>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</si>
  <si>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</si>
  <si>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</si>
  <si>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</si>
  <si>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</si>
  <si>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</si>
  <si>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</si>
  <si>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</si>
  <si>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</si>
  <si>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</si>
  <si>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</si>
  <si>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</si>
  <si>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</si>
  <si>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</si>
  <si>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</si>
  <si>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</si>
  <si>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</si>
  <si>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</si>
  <si>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</si>
  <si>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</si>
  <si>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</si>
  <si>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</si>
  <si>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</si>
  <si>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</si>
  <si>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</si>
  <si>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</si>
  <si>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</si>
  <si>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</si>
  <si>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</si>
  <si>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</si>
  <si>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</si>
  <si>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</si>
  <si>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</si>
  <si>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</si>
  <si>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</si>
  <si>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</si>
  <si>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</si>
  <si>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</si>
  <si>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</si>
  <si>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</si>
  <si>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</si>
  <si>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</si>
  <si>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</si>
  <si>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</si>
  <si>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</si>
  <si>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</si>
  <si>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</si>
  <si>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</si>
  <si>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</si>
  <si>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</si>
  <si>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</si>
  <si>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</si>
  <si>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</si>
  <si>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</si>
  <si>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</si>
  <si>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</si>
  <si>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</si>
  <si>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</si>
  <si>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</si>
  <si>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</si>
  <si>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</si>
  <si>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</si>
  <si>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</si>
  <si>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</si>
  <si>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</si>
  <si>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</si>
  <si>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</si>
  <si>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</si>
  <si>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</si>
  <si>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</si>
  <si>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</si>
  <si>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</si>
  <si>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</si>
  <si>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</si>
  <si>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</si>
  <si>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</si>
  <si>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</si>
  <si>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</si>
  <si>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</si>
  <si>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</si>
  <si>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</si>
  <si>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</si>
  <si>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</si>
  <si>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</si>
  <si>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</si>
  <si>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</si>
  <si>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</si>
  <si>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</si>
  <si>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</si>
  <si>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</si>
  <si>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</si>
  <si>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</si>
  <si>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</si>
  <si>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</si>
  <si>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</si>
  <si>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</si>
  <si>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</si>
  <si>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</si>
  <si>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</si>
  <si>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</si>
  <si>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</si>
  <si>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</si>
  <si>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</si>
  <si>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</si>
  <si>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</si>
  <si>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</si>
  <si>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</si>
  <si>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</si>
  <si>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</si>
  <si>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</si>
  <si>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</si>
  <si>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</si>
  <si>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</si>
  <si>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</si>
  <si>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</si>
  <si>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</si>
  <si>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</si>
  <si>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</si>
  <si>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</si>
  <si>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</si>
  <si>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</si>
  <si>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</si>
  <si>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</si>
  <si>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</si>
  <si>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</si>
  <si>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</si>
  <si>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</si>
  <si>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</si>
  <si>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</si>
  <si>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</si>
  <si>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</si>
  <si>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</si>
  <si>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</si>
  <si>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</si>
  <si>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</si>
  <si>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</si>
  <si>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</si>
  <si>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</si>
  <si>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</si>
  <si>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</si>
  <si>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</si>
  <si>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</si>
  <si>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</si>
  <si>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</si>
  <si>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</si>
  <si>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</si>
  <si>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</si>
  <si>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</si>
  <si>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</si>
  <si>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</si>
  <si>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</si>
  <si>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</si>
  <si>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</si>
  <si>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</si>
  <si>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</si>
  <si>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</si>
  <si>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</si>
  <si>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</si>
  <si>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</si>
  <si>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</si>
  <si>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</si>
  <si>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</si>
  <si>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</si>
  <si>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</si>
  <si>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</si>
  <si>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</si>
  <si>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</si>
  <si>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</si>
  <si>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</si>
  <si>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</si>
  <si>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</si>
  <si>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</si>
  <si>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</si>
  <si>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</si>
  <si>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</si>
  <si>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</si>
  <si>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</si>
  <si>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</si>
  <si>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</si>
  <si>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</si>
  <si>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</si>
  <si>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</si>
  <si>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</si>
  <si>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</si>
  <si>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</si>
  <si>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</si>
  <si>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</si>
  <si>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</si>
  <si>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</si>
  <si>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</si>
  <si>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</si>
  <si>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</si>
  <si>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</si>
  <si>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</si>
  <si>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</si>
  <si>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</si>
  <si>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</si>
  <si>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</si>
  <si>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</si>
  <si>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</si>
  <si>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</si>
  <si>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</si>
  <si>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</si>
  <si>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</si>
  <si>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</si>
  <si>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</si>
  <si>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</si>
  <si>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</si>
  <si>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</si>
  <si>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</si>
  <si>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</si>
  <si>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</si>
  <si>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</si>
  <si>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</si>
  <si>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</si>
  <si>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</si>
  <si>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</si>
  <si>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</si>
  <si>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</si>
  <si>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</si>
  <si>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</si>
  <si>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</si>
  <si>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</si>
  <si>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</si>
  <si>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</si>
  <si>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</si>
  <si>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</si>
  <si>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</si>
  <si>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</si>
  <si>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</si>
  <si>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</si>
  <si>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</si>
  <si>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</si>
  <si>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</si>
  <si>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</si>
  <si>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</si>
  <si>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</si>
  <si>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</si>
  <si>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</si>
  <si>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</si>
  <si>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</si>
  <si>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</si>
  <si>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</si>
  <si>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</si>
  <si>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</si>
  <si>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</si>
  <si>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</si>
  <si>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</si>
  <si>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</si>
  <si>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</si>
  <si>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</si>
  <si>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</si>
  <si>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</si>
  <si>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</si>
  <si>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</si>
  <si>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</si>
  <si>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</si>
  <si>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</si>
  <si>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</si>
  <si>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</si>
  <si>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</si>
  <si>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</si>
  <si>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</si>
  <si>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</si>
  <si>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</si>
  <si>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</si>
  <si>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</si>
  <si>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</si>
  <si>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</si>
  <si>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</si>
  <si>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</si>
  <si>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</si>
  <si>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</si>
  <si>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</si>
  <si>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</si>
  <si>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</si>
  <si>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</si>
  <si>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</si>
  <si>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</si>
  <si>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</si>
  <si>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</si>
  <si>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</si>
  <si>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</si>
  <si>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</si>
  <si>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</si>
  <si>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</si>
  <si>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</si>
  <si>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</si>
  <si>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</si>
  <si>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</si>
  <si>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</si>
  <si>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</si>
  <si>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</si>
  <si>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</si>
  <si>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</si>
  <si>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</si>
  <si>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</si>
  <si>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</si>
  <si>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</si>
  <si>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</si>
  <si>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</si>
  <si>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</si>
  <si>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</si>
  <si>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</si>
  <si>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</si>
  <si>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</si>
  <si>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</si>
  <si>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</si>
  <si>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</si>
  <si>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</si>
  <si>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</si>
  <si>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</si>
  <si>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</si>
  <si>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</si>
  <si>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</si>
  <si>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</si>
  <si>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</si>
  <si>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</si>
  <si>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</si>
  <si>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</si>
  <si>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</si>
  <si>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</si>
  <si>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</si>
  <si>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</si>
  <si>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</si>
  <si>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</si>
  <si>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</si>
  <si>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</si>
  <si>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</si>
  <si>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</si>
  <si>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</si>
  <si>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</si>
  <si>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</si>
  <si>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</si>
  <si>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</si>
  <si>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</si>
  <si>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</si>
  <si>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</si>
  <si>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</si>
  <si>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</si>
  <si>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</si>
  <si>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</si>
  <si>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</si>
  <si>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</si>
  <si>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</si>
  <si>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</si>
  <si>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</si>
  <si>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</si>
  <si>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</si>
  <si>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</si>
  <si>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</si>
  <si>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</si>
  <si>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</si>
  <si>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</si>
  <si>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</si>
  <si>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</si>
  <si>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</si>
  <si>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</si>
  <si>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</si>
  <si>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</si>
  <si>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</si>
  <si>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</si>
  <si>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</si>
  <si>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</si>
  <si>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</si>
  <si>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</si>
  <si>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</si>
  <si>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</si>
  <si>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</si>
  <si>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</si>
  <si>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</si>
  <si>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</si>
  <si>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</si>
  <si>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</si>
  <si>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</si>
  <si>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</si>
  <si>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</si>
  <si>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</si>
  <si>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</si>
  <si>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</si>
  <si>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</si>
  <si>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</si>
  <si>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</si>
  <si>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</si>
  <si>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</si>
  <si>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</si>
  <si>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</si>
  <si>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</si>
  <si>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</si>
  <si>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</si>
  <si>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</si>
  <si>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</si>
  <si>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</si>
  <si>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</si>
  <si>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</si>
  <si>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</si>
  <si>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</si>
  <si>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</si>
  <si>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</si>
  <si>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</si>
  <si>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</si>
  <si>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</si>
  <si>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</si>
  <si>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</si>
  <si>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</si>
  <si>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</si>
  <si>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</si>
  <si>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</si>
  <si>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</si>
  <si>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</si>
  <si>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</si>
  <si>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</si>
  <si>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</si>
  <si>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</si>
  <si>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</si>
  <si>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</si>
  <si>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</si>
  <si>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</si>
  <si>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</si>
  <si>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</si>
  <si>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</si>
  <si>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</si>
  <si>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</si>
  <si>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</si>
  <si>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</si>
  <si>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</si>
  <si>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</si>
  <si>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</si>
  <si>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</si>
  <si>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</si>
  <si>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</si>
  <si>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</si>
  <si>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</si>
  <si>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</si>
  <si>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</si>
  <si>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</si>
  <si>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</si>
  <si>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</si>
  <si>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</si>
  <si>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</si>
  <si>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</si>
  <si>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</si>
  <si>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</si>
  <si>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</si>
  <si>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</si>
  <si>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</si>
  <si>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</si>
  <si>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</si>
  <si>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</si>
  <si>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</si>
  <si>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</si>
  <si>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</si>
  <si>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</si>
  <si>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</si>
  <si>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</si>
  <si>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</si>
  <si>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</si>
  <si>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</si>
  <si>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</si>
  <si>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</si>
  <si>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</si>
  <si>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</si>
  <si>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</si>
  <si>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</si>
  <si>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</si>
  <si>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</si>
  <si>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</si>
  <si>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</si>
  <si>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</si>
  <si>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</si>
  <si>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</si>
  <si>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</si>
  <si>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</si>
  <si>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</si>
  <si>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</si>
  <si>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</si>
  <si>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</si>
  <si>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</si>
  <si>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</si>
  <si>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</si>
  <si>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</si>
  <si>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</si>
  <si>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</si>
  <si>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</si>
  <si>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</si>
  <si>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</si>
  <si>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</si>
  <si>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</si>
  <si>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</si>
  <si>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</si>
  <si>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</si>
  <si>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</si>
  <si>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</si>
  <si>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</si>
  <si>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</si>
  <si>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</si>
  <si>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</si>
  <si>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</si>
  <si>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</si>
  <si>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</si>
  <si>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</si>
  <si>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</si>
  <si>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</si>
  <si>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</si>
  <si>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</si>
  <si>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</si>
  <si>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</si>
  <si>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</si>
  <si>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</si>
  <si>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</si>
  <si>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</si>
  <si>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</si>
  <si>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</si>
  <si>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</si>
  <si>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</si>
  <si>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</si>
  <si>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</si>
  <si>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</si>
  <si>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</si>
  <si>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</si>
  <si>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</si>
  <si>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</si>
  <si>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</si>
  <si>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</si>
  <si>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</si>
  <si>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</si>
  <si>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</si>
  <si>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</si>
  <si>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</si>
  <si>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</si>
  <si>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</si>
  <si>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</si>
  <si>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</si>
  <si>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</si>
  <si>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</si>
  <si>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</si>
  <si>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</si>
  <si>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</si>
  <si>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</si>
  <si>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</si>
  <si>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</si>
  <si>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</si>
  <si>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</si>
  <si>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</si>
  <si>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</si>
  <si>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</si>
  <si>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</si>
  <si>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</si>
  <si>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</si>
  <si>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</si>
  <si>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</si>
  <si>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</si>
  <si>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</si>
  <si>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</si>
  <si>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</si>
  <si>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</si>
  <si>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</si>
  <si>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</si>
  <si>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</si>
  <si>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</si>
  <si>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</si>
  <si>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</si>
  <si>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</si>
  <si>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</si>
  <si>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</si>
  <si>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</si>
  <si>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</si>
  <si>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</si>
  <si>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</si>
  <si>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</si>
  <si>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</si>
  <si>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</si>
  <si>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</si>
  <si>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</si>
  <si>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</si>
  <si>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</si>
  <si>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</si>
  <si>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</si>
  <si>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</si>
  <si>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</si>
  <si>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</si>
  <si>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</si>
  <si>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</si>
  <si>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</si>
  <si>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</si>
  <si>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</si>
  <si>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</si>
  <si>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</si>
  <si>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</si>
  <si>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</si>
  <si>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</si>
  <si>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</si>
  <si>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</si>
  <si>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</si>
  <si>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</si>
  <si>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</si>
  <si>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</si>
  <si>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</si>
  <si>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</si>
  <si>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</si>
  <si>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</si>
  <si>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</si>
  <si>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</si>
  <si>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</si>
  <si>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</si>
  <si>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</si>
  <si>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</si>
  <si>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</si>
  <si>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</si>
  <si>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</si>
  <si>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</si>
  <si>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</si>
  <si>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</si>
  <si>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</si>
  <si>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</si>
  <si>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</si>
  <si>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</si>
  <si>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</si>
  <si>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</si>
  <si>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</si>
  <si>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</si>
  <si>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</si>
  <si>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</si>
  <si>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</si>
  <si>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</si>
  <si>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</si>
  <si>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</si>
  <si>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</si>
  <si>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</si>
  <si>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</si>
  <si>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</si>
  <si>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</si>
  <si>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</si>
  <si>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</si>
  <si>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</si>
  <si>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</si>
  <si>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</si>
  <si>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</si>
  <si>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</si>
  <si>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</si>
  <si>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</si>
  <si>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</si>
  <si>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</si>
  <si>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</si>
  <si>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</si>
  <si>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</si>
  <si>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</si>
  <si>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</si>
  <si>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</si>
  <si>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</si>
  <si>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</si>
  <si>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</si>
  <si>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</si>
  <si>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</si>
  <si>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</si>
  <si>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</si>
  <si>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</si>
  <si>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</si>
  <si>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</si>
  <si>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</si>
  <si>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</si>
  <si>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</si>
  <si>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</si>
  <si>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</si>
  <si>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</si>
  <si>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</si>
  <si>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</si>
  <si>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</si>
  <si>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</si>
  <si>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</si>
  <si>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</si>
  <si>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</si>
  <si>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</si>
  <si>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</si>
  <si>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</si>
  <si>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</si>
  <si>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</si>
  <si>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</si>
  <si>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</si>
  <si>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</si>
  <si>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</si>
  <si>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</si>
  <si>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</si>
  <si>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</si>
  <si>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</si>
  <si>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</si>
  <si>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</si>
  <si>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</si>
  <si>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</si>
  <si>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</si>
  <si>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</si>
  <si>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</si>
  <si>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</si>
  <si>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</si>
  <si>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</si>
  <si>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</si>
  <si>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</si>
  <si>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</si>
  <si>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</si>
  <si>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</si>
  <si>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</si>
  <si>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</si>
  <si>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</si>
  <si>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</si>
  <si>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</si>
  <si>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</si>
  <si>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</si>
  <si>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</si>
  <si>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</si>
  <si>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</si>
  <si>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</si>
  <si>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</si>
  <si>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</si>
  <si>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</si>
  <si>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</si>
  <si>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</si>
  <si>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</si>
  <si>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</si>
  <si>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</si>
  <si>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</si>
  <si>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</si>
  <si>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</si>
  <si>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</si>
  <si>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</si>
  <si>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</si>
  <si>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</si>
  <si>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</si>
  <si>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</si>
  <si>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</si>
  <si>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</si>
  <si>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</si>
  <si>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</si>
  <si>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</si>
  <si>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</si>
  <si>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</si>
  <si>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</si>
  <si>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</si>
  <si>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</si>
  <si>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</si>
  <si>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</si>
  <si>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</si>
  <si>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</si>
  <si>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</si>
  <si>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</si>
  <si>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</si>
  <si>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</si>
  <si>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</si>
  <si>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</si>
  <si>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</si>
  <si>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</si>
  <si>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</si>
  <si>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</si>
  <si>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</si>
  <si>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</si>
  <si>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</si>
  <si>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</si>
  <si>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</si>
  <si>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</si>
  <si>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</si>
  <si>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</si>
  <si>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</si>
  <si>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</si>
  <si>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</si>
  <si>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</si>
  <si>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</si>
  <si>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</si>
  <si>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</si>
  <si>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</si>
  <si>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</si>
  <si>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</si>
  <si>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</si>
  <si>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</si>
  <si>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</si>
  <si>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</si>
  <si>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</si>
  <si>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</si>
  <si>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</si>
  <si>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</si>
  <si>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</si>
  <si>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</si>
  <si>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</si>
  <si>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</si>
  <si>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</si>
  <si>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</si>
  <si>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</si>
  <si>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</si>
  <si>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</si>
  <si>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</si>
  <si>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</si>
  <si>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</si>
  <si>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</si>
  <si>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</si>
  <si>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</si>
  <si>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</si>
  <si>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</si>
  <si>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</si>
  <si>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</si>
  <si>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</si>
  <si>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</si>
  <si>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</si>
  <si>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</si>
  <si>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</si>
  <si>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</si>
  <si>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</si>
  <si>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</si>
  <si>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</si>
  <si>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</si>
  <si>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</si>
  <si>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</si>
  <si>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</si>
  <si>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</si>
  <si>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</si>
  <si>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</si>
  <si>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</si>
  <si>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</si>
  <si>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</si>
  <si>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</si>
  <si>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</si>
  <si>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</si>
  <si>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</si>
  <si>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</si>
  <si>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</si>
  <si>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</si>
  <si>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</si>
  <si>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</si>
  <si>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</si>
  <si>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</si>
  <si>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</si>
  <si>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</si>
  <si>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</si>
  <si>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</si>
  <si>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</si>
  <si>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</si>
  <si>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</si>
  <si>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</si>
  <si>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</si>
  <si>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</si>
  <si>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</si>
  <si>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</si>
  <si>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</si>
  <si>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</si>
  <si>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</si>
  <si>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</si>
  <si>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</si>
  <si>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</si>
  <si>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</si>
  <si>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</si>
  <si>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</si>
  <si>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</si>
  <si>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</si>
  <si>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</si>
  <si>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</si>
  <si>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</si>
  <si>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</si>
  <si>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</si>
  <si>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</si>
  <si>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</si>
  <si>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</si>
  <si>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</si>
  <si>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</si>
  <si>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</si>
  <si>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</si>
  <si>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</si>
  <si>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</si>
  <si>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</si>
  <si>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</si>
  <si>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</si>
  <si>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</si>
  <si>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</si>
  <si>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</si>
  <si>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</si>
  <si>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</si>
  <si>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</si>
  <si>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</si>
  <si>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</si>
  <si>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</si>
  <si>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</si>
  <si>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</si>
  <si>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</si>
  <si>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</si>
  <si>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</si>
  <si>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</si>
  <si>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</si>
  <si>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</si>
  <si>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</si>
  <si>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</si>
  <si>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</si>
  <si>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</si>
  <si>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</si>
  <si>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</si>
  <si>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</si>
  <si>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</si>
  <si>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</si>
  <si>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</si>
  <si>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</si>
  <si>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</si>
  <si>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</si>
  <si>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</si>
  <si>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</si>
  <si>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</si>
  <si>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</si>
  <si>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</si>
  <si>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</si>
  <si>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</si>
  <si>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</si>
  <si>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</si>
  <si>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</si>
  <si>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</si>
  <si>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</si>
  <si>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</si>
  <si>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</si>
  <si>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</si>
  <si>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</si>
  <si>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</si>
  <si>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</si>
  <si>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</si>
  <si>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</si>
  <si>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</si>
  <si>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</si>
  <si>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</si>
  <si>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</si>
  <si>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</si>
  <si>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</si>
  <si>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</si>
  <si>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</si>
  <si>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</si>
  <si>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</si>
  <si>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</si>
  <si>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</si>
  <si>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</si>
  <si>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</si>
  <si>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</si>
  <si>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</si>
  <si>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</si>
  <si>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</si>
  <si>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</si>
  <si>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</si>
  <si>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</si>
  <si>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</si>
  <si>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</si>
  <si>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</si>
  <si>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</si>
  <si>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</si>
  <si>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</si>
  <si>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</si>
  <si>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</si>
  <si>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</si>
  <si>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</si>
  <si>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</si>
  <si>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</si>
  <si>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</si>
  <si>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</si>
  <si>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</si>
  <si>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</si>
  <si>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</si>
  <si>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</si>
  <si>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</si>
  <si>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</si>
  <si>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</si>
  <si>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</si>
  <si>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</si>
  <si>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</si>
  <si>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</si>
  <si>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</si>
  <si>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</si>
  <si>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</si>
  <si>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</si>
  <si>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</si>
  <si>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</si>
  <si>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</si>
  <si>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</si>
  <si>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</si>
  <si>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</si>
  <si>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</si>
  <si>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</si>
  <si>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</si>
  <si>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</si>
  <si>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</si>
  <si>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</si>
  <si>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</si>
  <si>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</si>
  <si>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</si>
  <si>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</si>
  <si>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</si>
  <si>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</si>
  <si>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</si>
  <si>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</si>
  <si>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</si>
  <si>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</si>
  <si>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</si>
  <si>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</si>
  <si>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</si>
  <si>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</si>
  <si>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</si>
  <si>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</si>
  <si>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</si>
  <si>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</si>
  <si>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</si>
  <si>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</si>
  <si>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</si>
  <si>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</si>
  <si>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</si>
  <si>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</si>
  <si>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</si>
  <si>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</si>
  <si>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</si>
  <si>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</si>
  <si>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</si>
  <si>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</si>
  <si>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</si>
  <si>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</si>
  <si>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</si>
  <si>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</si>
  <si>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</si>
  <si>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</si>
  <si>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</si>
  <si>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</si>
  <si>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</si>
  <si>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</si>
  <si>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</si>
  <si>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</si>
  <si>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</si>
  <si>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</si>
  <si>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</si>
  <si>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</si>
  <si>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</si>
  <si>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</si>
  <si>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</si>
  <si>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</si>
  <si>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</si>
  <si>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</si>
  <si>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</si>
  <si>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</si>
  <si>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</si>
  <si>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</si>
  <si>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</si>
  <si>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</si>
  <si>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</si>
  <si>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</si>
  <si>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</si>
  <si>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</si>
  <si>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</si>
  <si>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</si>
  <si>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</si>
  <si>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</si>
  <si>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</si>
  <si>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</si>
  <si>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</si>
  <si>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</si>
  <si>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</si>
  <si>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</si>
  <si>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</si>
  <si>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</si>
  <si>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</si>
  <si>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</si>
  <si>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</si>
  <si>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</si>
  <si>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</si>
  <si>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</si>
  <si>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</si>
  <si>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</si>
  <si>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</si>
  <si>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</si>
  <si>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</si>
  <si>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</si>
  <si>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</si>
  <si>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</si>
  <si>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</si>
  <si>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</si>
  <si>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</si>
  <si>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</si>
  <si>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</si>
  <si>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</si>
  <si>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</si>
  <si>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</si>
  <si>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</si>
  <si>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</si>
  <si>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</si>
  <si>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</si>
  <si>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</si>
  <si>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</si>
  <si>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</si>
  <si>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</si>
  <si>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</si>
  <si>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</si>
  <si>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</si>
  <si>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</si>
  <si>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</si>
  <si>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</si>
  <si>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</si>
  <si>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</si>
  <si>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</si>
  <si>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</si>
  <si>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</si>
  <si>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</si>
  <si>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</si>
  <si>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</si>
  <si>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</si>
  <si>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</si>
  <si>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</si>
  <si>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</si>
  <si>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</si>
  <si>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</si>
  <si>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</si>
  <si>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</si>
  <si>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</si>
  <si>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</si>
  <si>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</si>
  <si>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</si>
  <si>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</si>
  <si>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</si>
  <si>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</si>
  <si>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</si>
  <si>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</si>
  <si>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</si>
  <si>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</si>
  <si>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</si>
  <si>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</si>
  <si>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</si>
  <si>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</si>
  <si>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</si>
  <si>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</si>
  <si>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</si>
  <si>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</si>
  <si>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</si>
  <si>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</si>
  <si>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</si>
  <si>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</si>
  <si>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</si>
  <si>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</si>
  <si>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</si>
  <si>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</si>
  <si>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</si>
  <si>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</si>
  <si>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</si>
  <si>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</si>
  <si>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</si>
  <si>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</si>
  <si>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</si>
  <si>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</si>
  <si>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</si>
  <si>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</si>
  <si>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</si>
  <si>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</si>
  <si>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</si>
  <si>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</si>
  <si>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</si>
  <si>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</si>
  <si>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</si>
  <si>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</si>
  <si>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</si>
  <si>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</si>
  <si>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</si>
  <si>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</si>
  <si>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</si>
  <si>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</si>
  <si>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</si>
  <si>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</si>
  <si>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</si>
  <si>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</si>
  <si>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</si>
  <si>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</si>
  <si>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</si>
  <si>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</si>
  <si>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</si>
  <si>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</si>
  <si>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</si>
  <si>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</si>
  <si>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</si>
  <si>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</si>
  <si>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</si>
  <si>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</si>
  <si>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</si>
  <si>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</si>
  <si>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</si>
  <si>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</si>
  <si>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</si>
  <si>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</si>
  <si>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</si>
  <si>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</si>
  <si>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</si>
  <si>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</si>
  <si>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</si>
  <si>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</si>
  <si>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</si>
  <si>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</si>
  <si>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</si>
  <si>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</si>
  <si>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</si>
  <si>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</si>
  <si>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</si>
  <si>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</si>
  <si>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</si>
  <si>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</si>
  <si>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</si>
  <si>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</si>
  <si>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</si>
  <si>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</si>
  <si>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</si>
  <si>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</si>
  <si>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</si>
  <si>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</si>
  <si>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</si>
  <si>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</si>
  <si>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</si>
  <si>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</si>
  <si>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</si>
  <si>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</si>
  <si>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</si>
  <si>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</si>
  <si>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</si>
  <si>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</si>
  <si>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</si>
  <si>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</si>
  <si>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</si>
  <si>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</si>
  <si>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</si>
  <si>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</si>
  <si>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</si>
  <si>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</si>
  <si>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</si>
  <si>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</si>
  <si>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</si>
  <si>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</si>
  <si>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</si>
  <si>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</si>
  <si>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</si>
  <si>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</si>
  <si>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</si>
  <si>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</si>
  <si>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</si>
  <si>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</si>
  <si>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</si>
  <si>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</si>
  <si>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</si>
  <si>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</si>
  <si>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</si>
  <si>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</si>
  <si>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</si>
  <si>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</si>
  <si>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</si>
  <si>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</si>
  <si>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</si>
  <si>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</si>
  <si>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</si>
  <si>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</si>
  <si>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</si>
  <si>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</si>
  <si>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</si>
  <si>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</si>
  <si>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</si>
  <si>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</si>
  <si>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</si>
  <si>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</si>
  <si>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</si>
  <si>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</si>
  <si>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</si>
  <si>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</si>
  <si>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</si>
  <si>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</si>
  <si>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</si>
  <si>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</si>
  <si>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</si>
  <si>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</si>
  <si>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</si>
  <si>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</si>
  <si>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</si>
  <si>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</si>
  <si>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</si>
  <si>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</si>
  <si>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</si>
  <si>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</si>
  <si>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</si>
  <si>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</si>
  <si>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</si>
  <si>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</si>
  <si>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</si>
  <si>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</si>
  <si>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</si>
  <si>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</si>
  <si>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</si>
  <si>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</si>
  <si>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</si>
  <si>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</si>
  <si>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</si>
  <si>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</si>
  <si>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</si>
  <si>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</si>
  <si>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</si>
  <si>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</si>
  <si>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</si>
  <si>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</si>
  <si>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</si>
  <si>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</si>
  <si>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</si>
  <si>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</si>
  <si>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</si>
  <si>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</si>
  <si>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</si>
  <si>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</si>
  <si>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</si>
  <si>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</si>
  <si>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</si>
  <si>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</si>
  <si>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</si>
  <si>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</si>
  <si>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</si>
  <si>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</si>
  <si>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</si>
  <si>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</si>
  <si>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</si>
  <si>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</si>
  <si>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</si>
  <si>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</si>
  <si>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</si>
  <si>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</si>
  <si>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</si>
  <si>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</si>
  <si>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</si>
  <si>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</si>
  <si>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</si>
  <si>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</si>
  <si>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</si>
  <si>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</si>
  <si>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</si>
  <si>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</si>
  <si>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</si>
  <si>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</si>
  <si>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</si>
  <si>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</si>
  <si>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</si>
  <si>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</si>
  <si>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</si>
  <si>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</si>
  <si>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</si>
  <si>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</si>
  <si>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</si>
  <si>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</si>
  <si>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</si>
  <si>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</si>
  <si>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</si>
  <si>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</si>
  <si>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</si>
  <si>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</si>
  <si>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</si>
  <si>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</si>
  <si>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</si>
  <si>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</si>
  <si>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</si>
  <si>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</si>
  <si>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</si>
  <si>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</si>
  <si>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</si>
  <si>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</si>
  <si>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</si>
  <si>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</si>
  <si>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</si>
  <si>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</si>
  <si>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</si>
  <si>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</si>
  <si>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</si>
  <si>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</si>
  <si>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</si>
  <si>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</si>
  <si>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</si>
  <si>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</si>
  <si>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</si>
  <si>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</si>
  <si>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</si>
  <si>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</si>
  <si>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</si>
  <si>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</si>
  <si>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</si>
  <si>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</si>
  <si>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</si>
  <si>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</si>
  <si>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</si>
  <si>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</si>
  <si>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</si>
  <si>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</si>
  <si>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</si>
  <si>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</si>
  <si>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</si>
  <si>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</si>
  <si>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</si>
  <si>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</si>
  <si>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</si>
  <si>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</si>
  <si>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</si>
  <si>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</si>
  <si>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</si>
  <si>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</si>
  <si>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</si>
  <si>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</si>
  <si>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</si>
  <si>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</si>
  <si>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</si>
  <si>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</si>
  <si>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</si>
  <si>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</si>
  <si>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</si>
  <si>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</si>
  <si>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</si>
  <si>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</si>
  <si>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</si>
  <si>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</si>
  <si>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</si>
  <si>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</si>
  <si>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</si>
  <si>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</si>
  <si>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</si>
  <si>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</si>
  <si>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</si>
  <si>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</si>
  <si>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</si>
  <si>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</si>
  <si>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</si>
  <si>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</si>
  <si>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</si>
  <si>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</si>
  <si>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</si>
  <si>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</si>
  <si>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</si>
  <si>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</si>
  <si>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</si>
  <si>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</si>
  <si>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</si>
  <si>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</si>
  <si>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</si>
  <si>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</si>
  <si>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</si>
  <si>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</si>
  <si>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</si>
  <si>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</si>
  <si>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</si>
  <si>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</si>
  <si>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</si>
  <si>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</si>
  <si>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</si>
  <si>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</si>
  <si>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</si>
  <si>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</si>
  <si>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</si>
  <si>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</si>
  <si>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</si>
  <si>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</si>
  <si>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</si>
  <si>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</si>
  <si>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</si>
  <si>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</si>
  <si>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</si>
  <si>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</si>
  <si>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</si>
  <si>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</si>
  <si>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</si>
  <si>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</si>
  <si>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</si>
  <si>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</si>
  <si>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</si>
  <si>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</si>
  <si>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</si>
  <si>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</si>
  <si>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</si>
  <si>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</si>
  <si>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</si>
  <si>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</si>
  <si>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</si>
  <si>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</si>
  <si>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</si>
  <si>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</si>
  <si>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</si>
  <si>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</si>
  <si>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</si>
  <si>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</si>
  <si>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</si>
  <si>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</si>
  <si>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</si>
  <si>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</si>
  <si>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</si>
  <si>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</si>
  <si>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</si>
  <si>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</si>
  <si>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</si>
  <si>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</si>
  <si>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</si>
  <si>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</si>
  <si>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</si>
  <si>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</si>
  <si>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</si>
  <si>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</si>
  <si>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</si>
  <si>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</si>
  <si>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</si>
  <si>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</si>
  <si>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</si>
  <si>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</si>
  <si>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</si>
  <si>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</si>
  <si>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</si>
  <si>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</si>
  <si>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</si>
  <si>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</si>
  <si>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</si>
  <si>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</si>
  <si>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</si>
  <si>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</si>
  <si>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</si>
  <si>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</si>
  <si>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</si>
  <si>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</si>
  <si>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</si>
  <si>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</si>
  <si>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</si>
  <si>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</si>
  <si>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</si>
  <si>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</si>
  <si>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</si>
  <si>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</si>
  <si>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</si>
  <si>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</si>
  <si>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</si>
  <si>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</si>
  <si>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</si>
  <si>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</si>
  <si>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</si>
  <si>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</si>
  <si>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</si>
  <si>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</si>
  <si>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</si>
  <si>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</si>
  <si>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</si>
  <si>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</si>
  <si>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</si>
  <si>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</si>
  <si>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</si>
  <si>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</si>
  <si>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</si>
  <si>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</si>
  <si>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</si>
  <si>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</si>
  <si>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</si>
  <si>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</si>
  <si>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</si>
  <si>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</si>
  <si>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</si>
  <si>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</si>
  <si>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</si>
  <si>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</si>
  <si>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</si>
  <si>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</si>
  <si>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</si>
  <si>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</si>
  <si>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</si>
  <si>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</si>
  <si>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</si>
  <si>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</si>
  <si>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</si>
  <si>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</si>
  <si>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</si>
  <si>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</si>
  <si>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</si>
  <si>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</si>
  <si>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</si>
  <si>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</si>
  <si>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</si>
  <si>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</si>
  <si>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</si>
  <si>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</si>
  <si>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</si>
  <si>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</si>
  <si>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</si>
  <si>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</si>
  <si>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</si>
  <si>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</si>
  <si>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</si>
  <si>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</si>
  <si>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</si>
  <si>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</si>
  <si>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</si>
  <si>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</si>
  <si>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</si>
  <si>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</si>
  <si>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</si>
  <si>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</si>
  <si>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</si>
  <si>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</si>
  <si>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</si>
  <si>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</si>
  <si>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</si>
  <si>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</si>
  <si>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</si>
  <si>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</si>
  <si>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</si>
  <si>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</si>
  <si>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</si>
  <si>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</si>
  <si>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</si>
  <si>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</si>
  <si>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</si>
  <si>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</si>
  <si>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</si>
  <si>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</si>
  <si>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</si>
  <si>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</si>
  <si>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</si>
  <si>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</si>
  <si>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</si>
  <si>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</si>
  <si>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</si>
  <si>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</si>
  <si>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</si>
  <si>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</si>
  <si>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</si>
  <si>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</si>
  <si>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</si>
  <si>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</si>
  <si>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</si>
  <si>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</si>
  <si>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</si>
  <si>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</si>
  <si>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</si>
  <si>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</si>
  <si>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</si>
  <si>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</si>
  <si>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</si>
  <si>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</si>
  <si>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</si>
  <si>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</si>
  <si>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</si>
  <si>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</si>
  <si>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</si>
  <si>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</si>
  <si>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</si>
  <si>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</si>
  <si>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</si>
  <si>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</si>
  <si>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</si>
  <si>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</si>
  <si>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</si>
  <si>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</si>
  <si>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</si>
  <si>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</si>
  <si>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</si>
  <si>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</si>
  <si>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</si>
  <si>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</si>
  <si>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</si>
  <si>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</si>
  <si>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</si>
  <si>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</si>
  <si>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</si>
  <si>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</si>
  <si>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</si>
  <si>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</si>
  <si>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</si>
  <si>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</si>
  <si>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</si>
  <si>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</si>
  <si>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</si>
  <si>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</si>
  <si>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</si>
  <si>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</si>
  <si>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</si>
  <si>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</si>
  <si>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</si>
  <si>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</si>
  <si>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</si>
  <si>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</si>
  <si>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</si>
  <si>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</si>
  <si>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</si>
  <si>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</si>
  <si>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</si>
  <si>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</si>
  <si>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</si>
  <si>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</si>
  <si>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</si>
  <si>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</si>
  <si>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</si>
  <si>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</si>
  <si>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</si>
  <si>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</si>
  <si>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</si>
  <si>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</si>
  <si>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</si>
  <si>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</si>
  <si>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</si>
  <si>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</si>
  <si>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</si>
  <si>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</si>
  <si>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</si>
  <si>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</si>
  <si>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</si>
  <si>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</si>
  <si>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</si>
  <si>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</si>
  <si>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</si>
  <si>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</si>
  <si>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</si>
  <si>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</si>
  <si>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</si>
  <si>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</si>
  <si>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</si>
  <si>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</si>
  <si>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</si>
  <si>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</si>
  <si>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</si>
  <si>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</si>
  <si>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</si>
  <si>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</si>
  <si>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</si>
  <si>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</si>
  <si>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</si>
  <si>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</si>
  <si>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</si>
  <si>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</si>
  <si>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</si>
  <si>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</si>
  <si>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</si>
  <si>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</si>
  <si>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</si>
  <si>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</si>
  <si>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</si>
  <si>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</si>
  <si>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</si>
  <si>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</si>
  <si>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</si>
  <si>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</si>
  <si>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</si>
  <si>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</si>
  <si>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</si>
  <si>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</si>
  <si>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</si>
  <si>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</si>
  <si>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</si>
  <si>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</si>
  <si>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</si>
  <si>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</si>
  <si>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</si>
  <si>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</si>
  <si>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</si>
  <si>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</si>
  <si>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</si>
  <si>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</si>
  <si>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</si>
  <si>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</si>
  <si>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</si>
  <si>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</si>
  <si>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</si>
  <si>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</si>
  <si>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</si>
  <si>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</si>
  <si>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</si>
  <si>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</si>
  <si>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</si>
  <si>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</si>
  <si>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</si>
  <si>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</si>
  <si>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</si>
  <si>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</si>
  <si>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</si>
  <si>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</si>
  <si>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</si>
  <si>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</si>
  <si>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</si>
  <si>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</si>
  <si>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</si>
  <si>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</si>
  <si>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</si>
  <si>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</si>
  <si>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</si>
  <si>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</si>
  <si>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</si>
  <si>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</si>
  <si>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</si>
  <si>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</si>
  <si>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</si>
  <si>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</si>
  <si>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</si>
  <si>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</si>
  <si>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</si>
  <si>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</si>
  <si>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</si>
  <si>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</si>
  <si>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</si>
  <si>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</si>
  <si>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</si>
  <si>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</si>
  <si>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</si>
  <si>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</si>
  <si>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</si>
  <si>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</si>
  <si>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</si>
  <si>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</si>
  <si>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</si>
  <si>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</si>
  <si>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</si>
  <si>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</si>
  <si>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</si>
  <si>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</si>
  <si>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</si>
  <si>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</si>
  <si>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</si>
  <si>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</si>
  <si>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</si>
  <si>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</si>
  <si>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</si>
  <si>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</si>
  <si>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</si>
  <si>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</si>
  <si>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</si>
  <si>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</si>
  <si>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</si>
  <si>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</si>
  <si>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</si>
  <si>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</si>
  <si>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</si>
  <si>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</si>
  <si>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</si>
  <si>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</si>
  <si>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</si>
  <si>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</si>
  <si>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</si>
  <si>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</si>
  <si>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</si>
  <si>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</si>
  <si>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</si>
  <si>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</si>
  <si>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</si>
  <si>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</si>
  <si>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</si>
  <si>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</si>
  <si>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</si>
  <si>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</si>
  <si>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</si>
  <si>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</si>
  <si>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</si>
  <si>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</si>
  <si>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</si>
  <si>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</si>
  <si>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</si>
  <si>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</si>
  <si>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</si>
  <si>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</si>
  <si>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</si>
  <si>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</si>
  <si>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</si>
  <si>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</si>
  <si>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</si>
  <si>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</si>
  <si>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</si>
  <si>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</si>
  <si>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</si>
  <si>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</si>
  <si>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</si>
  <si>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</si>
  <si>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</si>
  <si>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</si>
  <si>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</si>
  <si>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</si>
  <si>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</si>
  <si>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</si>
  <si>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</si>
  <si>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</si>
  <si>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</si>
  <si>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</si>
  <si>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</si>
  <si>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</si>
  <si>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</si>
  <si>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</si>
  <si>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</si>
  <si>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</si>
  <si>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</si>
  <si>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</si>
  <si>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</si>
  <si>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</si>
  <si>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</si>
  <si>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</si>
  <si>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</si>
  <si>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</si>
  <si>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</si>
  <si>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</si>
  <si>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</si>
  <si>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</si>
  <si>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</si>
  <si>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</si>
  <si>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</si>
  <si>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</si>
  <si>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</si>
  <si>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</si>
  <si>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</si>
  <si>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</si>
  <si>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</si>
  <si>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</si>
  <si>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</si>
  <si>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</si>
  <si>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</si>
  <si>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</si>
  <si>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</si>
  <si>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</si>
  <si>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</si>
  <si>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</si>
  <si>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</si>
  <si>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</si>
  <si>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</si>
  <si>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</si>
  <si>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</si>
  <si>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</si>
  <si>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</si>
  <si>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</si>
  <si>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</si>
  <si>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</si>
  <si>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</si>
  <si>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</si>
  <si>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</si>
  <si>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</si>
  <si>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</si>
  <si>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</si>
  <si>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</si>
  <si>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</si>
  <si>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</si>
  <si>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</si>
  <si>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</si>
  <si>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</si>
  <si>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</si>
  <si>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</si>
  <si>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</si>
  <si>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</si>
  <si>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</si>
  <si>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</si>
  <si>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</si>
  <si>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</si>
  <si>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</si>
  <si>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</si>
  <si>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</si>
  <si>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</si>
  <si>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</si>
  <si>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</si>
  <si>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</si>
  <si>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</si>
  <si>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</si>
  <si>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</si>
  <si>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</si>
  <si>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</si>
  <si>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</si>
  <si>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</si>
  <si>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</si>
  <si>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</si>
  <si>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</si>
  <si>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</si>
  <si>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</si>
  <si>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</si>
  <si>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</si>
  <si>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</si>
  <si>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</si>
  <si>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</si>
  <si>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</si>
  <si>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</si>
  <si>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</si>
  <si>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</si>
  <si>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</si>
  <si>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</si>
  <si>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</si>
  <si>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</si>
  <si>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</si>
  <si>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</si>
  <si>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</si>
  <si>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</si>
  <si>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</si>
  <si>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</si>
  <si>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</si>
  <si>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</si>
  <si>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</si>
  <si>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</si>
  <si>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</si>
  <si>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</si>
  <si>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</si>
  <si>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</si>
  <si>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</si>
  <si>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</si>
  <si>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</si>
  <si>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</si>
  <si>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</si>
  <si>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</si>
  <si>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</si>
  <si>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</si>
  <si>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</si>
  <si>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</si>
  <si>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</si>
  <si>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</si>
  <si>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</si>
  <si>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</si>
  <si>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</si>
  <si>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</si>
  <si>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</si>
  <si>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</si>
  <si>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</si>
  <si>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</si>
  <si>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</si>
  <si>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</si>
  <si>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</si>
  <si>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</si>
  <si>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</si>
  <si>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</si>
  <si>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</si>
  <si>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</si>
  <si>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</si>
  <si>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</si>
  <si>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</si>
  <si>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</si>
  <si>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</si>
  <si>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</si>
  <si>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</si>
  <si>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</si>
  <si>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</si>
  <si>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</si>
  <si>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</si>
  <si>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</si>
  <si>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</si>
  <si>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</si>
  <si>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</si>
  <si>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</si>
  <si>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</si>
  <si>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</si>
  <si>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</si>
  <si>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</si>
  <si>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</si>
  <si>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</si>
  <si>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</si>
  <si>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</si>
  <si>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</si>
  <si>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</si>
  <si>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</si>
  <si>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</si>
  <si>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</si>
  <si>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</si>
  <si>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</si>
  <si>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</si>
  <si>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</si>
  <si>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</si>
  <si>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</si>
  <si>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</si>
  <si>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</si>
  <si>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</si>
  <si>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</si>
  <si>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</si>
  <si>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</si>
  <si>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</si>
  <si>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</si>
  <si>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</si>
  <si>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</si>
  <si>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</si>
  <si>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</si>
  <si>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</si>
  <si>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</si>
  <si>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</si>
  <si>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</si>
  <si>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</si>
  <si>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</si>
  <si>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</si>
  <si>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</si>
  <si>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</si>
  <si>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</si>
  <si>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</si>
  <si>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</si>
  <si>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</si>
  <si>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</si>
  <si>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</si>
  <si>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</si>
  <si>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</si>
  <si>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</si>
  <si>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</si>
  <si>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</si>
  <si>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</si>
  <si>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</si>
  <si>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</si>
  <si>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</si>
  <si>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</si>
  <si>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</si>
  <si>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</si>
  <si>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</si>
  <si>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</si>
  <si>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</si>
  <si>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</si>
  <si>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</si>
  <si>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</si>
  <si>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</si>
  <si>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</si>
  <si>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</si>
  <si>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</si>
  <si>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</si>
  <si>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</si>
  <si>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</si>
  <si>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</si>
  <si>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</si>
  <si>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</si>
  <si>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</si>
  <si>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</si>
  <si>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</si>
  <si>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</si>
  <si>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</si>
  <si>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</si>
  <si>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</si>
  <si>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</si>
  <si>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</si>
  <si>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</si>
  <si>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</si>
  <si>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</si>
  <si>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</si>
  <si>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</si>
  <si>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</si>
  <si>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</si>
  <si>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</si>
  <si>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</si>
  <si>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</si>
  <si>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</si>
  <si>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</si>
  <si>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</si>
  <si>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</si>
  <si>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</si>
  <si>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</si>
  <si>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</si>
  <si>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</si>
  <si>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</si>
  <si>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</si>
  <si>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</si>
  <si>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</si>
  <si>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</si>
  <si>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</si>
  <si>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</si>
  <si>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</si>
  <si>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</si>
  <si>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</si>
  <si>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</si>
  <si>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</si>
  <si>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</si>
  <si>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</si>
  <si>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</si>
  <si>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</si>
  <si>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</si>
  <si>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</si>
  <si>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</si>
  <si>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</si>
  <si>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</si>
  <si>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</si>
  <si>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</si>
  <si>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</si>
  <si>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</si>
  <si>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</si>
  <si>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</si>
  <si>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</si>
  <si>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</si>
  <si>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</si>
  <si>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</si>
  <si>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</si>
  <si>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</si>
  <si>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</si>
  <si>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</si>
  <si>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</si>
  <si>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</si>
  <si>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</si>
  <si>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</si>
  <si>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</si>
  <si>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</si>
  <si>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</si>
  <si>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</si>
  <si>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</si>
  <si>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</si>
  <si>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</si>
  <si>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</si>
  <si>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</si>
  <si>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</si>
  <si>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</si>
  <si>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</si>
  <si>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</si>
  <si>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</si>
  <si>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</si>
  <si>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</si>
  <si>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</si>
  <si>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</si>
  <si>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</si>
  <si>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</si>
  <si>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</si>
  <si>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</si>
  <si>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</si>
  <si>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</si>
  <si>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</si>
  <si>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</si>
  <si>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</si>
  <si>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</si>
  <si>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</si>
  <si>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</si>
  <si>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</si>
  <si>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</si>
  <si>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</si>
  <si>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</si>
  <si>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</si>
  <si>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</si>
  <si>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</si>
  <si>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</si>
  <si>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</si>
  <si>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</si>
  <si>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</si>
  <si>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</si>
  <si>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</si>
  <si>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</si>
  <si>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</si>
  <si>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</si>
  <si>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</si>
  <si>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</si>
  <si>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</si>
  <si>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</si>
  <si>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</si>
  <si>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</si>
  <si>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</si>
  <si>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</si>
  <si>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</si>
  <si>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</si>
  <si>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</si>
  <si>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</si>
  <si>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</si>
  <si>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</si>
  <si>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</si>
  <si>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</si>
  <si>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</si>
  <si>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</si>
  <si>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</si>
  <si>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</si>
  <si>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</si>
  <si>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</si>
  <si>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</si>
  <si>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</si>
  <si>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</si>
  <si>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</si>
  <si>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</si>
  <si>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</si>
  <si>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</si>
  <si>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</si>
  <si>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</si>
  <si>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</si>
  <si>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</si>
  <si>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</si>
  <si>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</si>
  <si>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</si>
  <si>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</si>
  <si>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</si>
  <si>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</si>
  <si>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</si>
  <si>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</si>
  <si>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</si>
  <si>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</si>
  <si>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</si>
  <si>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</si>
  <si>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</si>
  <si>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</si>
  <si>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</si>
  <si>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</si>
  <si>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</si>
  <si>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</si>
  <si>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</si>
  <si>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</si>
  <si>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</si>
  <si>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</si>
  <si>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</si>
  <si>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</si>
  <si>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</si>
  <si>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</si>
  <si>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</si>
  <si>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</si>
  <si>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</si>
  <si>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</si>
  <si>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</si>
  <si>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</si>
  <si>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</si>
  <si>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</si>
  <si>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</si>
  <si>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</si>
  <si>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</si>
  <si>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</si>
  <si>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</si>
  <si>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</si>
  <si>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</si>
  <si>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</si>
  <si>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</si>
  <si>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</si>
  <si>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</si>
  <si>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</si>
  <si>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</si>
  <si>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</si>
  <si>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</si>
  <si>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</si>
  <si>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</si>
  <si>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</si>
  <si>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</si>
  <si>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</si>
  <si>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</si>
  <si>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</si>
  <si>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</si>
  <si>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</si>
  <si>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</si>
  <si>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</si>
  <si>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</si>
  <si>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</si>
  <si>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</si>
  <si>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</si>
  <si>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</si>
  <si>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</si>
  <si>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</si>
  <si>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</si>
  <si>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</si>
  <si>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</si>
  <si>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</si>
  <si>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</si>
  <si>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</si>
  <si>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</si>
  <si>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</si>
  <si>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</si>
  <si>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</si>
  <si>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</si>
  <si>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</si>
  <si>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</si>
  <si>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</si>
  <si>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</si>
  <si>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</si>
  <si>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</si>
  <si>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</si>
  <si>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</si>
  <si>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</si>
  <si>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</si>
  <si>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</si>
  <si>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</si>
  <si>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</si>
  <si>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</si>
  <si>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</si>
  <si>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</si>
  <si>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</si>
  <si>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</si>
  <si>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</si>
  <si>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</si>
  <si>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</si>
  <si>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</si>
  <si>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</si>
  <si>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</si>
  <si>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</si>
  <si>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</si>
  <si>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</si>
  <si>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</si>
  <si>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</si>
  <si>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</si>
  <si>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</si>
  <si>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</si>
  <si>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</si>
  <si>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</si>
  <si>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</si>
  <si>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</si>
  <si>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</si>
  <si>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</si>
  <si>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</si>
  <si>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</si>
  <si>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</si>
  <si>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</si>
  <si>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</si>
  <si>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</si>
  <si>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</si>
  <si>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</si>
  <si>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</si>
  <si>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</si>
  <si>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</si>
  <si>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</si>
  <si>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</si>
  <si>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</si>
  <si>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</si>
  <si>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</si>
  <si>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</si>
  <si>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</si>
  <si>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</si>
  <si>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</si>
  <si>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</si>
  <si>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</si>
  <si>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</si>
  <si>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</si>
  <si>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</si>
  <si>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</si>
  <si>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</si>
  <si>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</si>
  <si>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</si>
  <si>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</si>
  <si>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</si>
  <si>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</si>
  <si>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</si>
  <si>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</si>
  <si>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</si>
  <si>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</si>
  <si>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</si>
  <si>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</si>
  <si>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</si>
  <si>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</si>
  <si>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</si>
  <si>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</si>
  <si>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</si>
  <si>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</si>
  <si>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</si>
  <si>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</si>
  <si>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</si>
  <si>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</si>
  <si>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</si>
  <si>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</si>
  <si>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</si>
  <si>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</si>
  <si>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</si>
  <si>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</si>
  <si>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</si>
  <si>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</si>
  <si>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</si>
  <si>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</si>
  <si>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</si>
  <si>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</si>
  <si>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</si>
  <si>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</si>
  <si>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</si>
  <si>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</si>
  <si>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</si>
  <si>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</si>
  <si>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</si>
  <si>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</si>
  <si>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</si>
  <si>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</si>
  <si>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</si>
  <si>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</si>
  <si>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</si>
  <si>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</si>
  <si>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</si>
  <si>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</si>
  <si>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</si>
  <si>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</si>
  <si>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</si>
  <si>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</si>
  <si>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</si>
  <si>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</si>
  <si>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</si>
  <si>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</si>
  <si>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</si>
  <si>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</si>
  <si>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</si>
  <si>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</si>
  <si>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</si>
  <si>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</si>
  <si>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</si>
  <si>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</si>
  <si>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</si>
  <si>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</si>
  <si>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</si>
  <si>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</si>
  <si>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</si>
  <si>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</si>
  <si>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</si>
  <si>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</si>
  <si>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</si>
  <si>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</si>
  <si>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</si>
  <si>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</si>
  <si>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</si>
  <si>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</si>
  <si>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</si>
  <si>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</si>
  <si>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</si>
  <si>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</si>
  <si>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</si>
  <si>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</si>
  <si>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</si>
  <si>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</si>
  <si>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</si>
  <si>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</si>
  <si>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</si>
  <si>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</si>
  <si>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</si>
  <si>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</si>
  <si>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</si>
  <si>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</si>
  <si>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</si>
  <si>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</si>
  <si>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</si>
  <si>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</si>
  <si>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</si>
  <si>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</si>
  <si>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</si>
  <si>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</si>
  <si>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</si>
  <si>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</si>
  <si>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</si>
  <si>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</si>
  <si>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</si>
  <si>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</si>
  <si>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</si>
  <si>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</si>
  <si>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</si>
  <si>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</si>
  <si>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</si>
  <si>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</si>
  <si>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</si>
  <si>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</si>
  <si>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</si>
  <si>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</si>
  <si>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</si>
  <si>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</si>
  <si>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</si>
  <si>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</si>
  <si>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</si>
  <si>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</si>
  <si>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</si>
  <si>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</si>
  <si>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</si>
  <si>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</si>
  <si>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</si>
  <si>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</si>
  <si>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</si>
  <si>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</si>
  <si>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</si>
  <si>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</si>
  <si>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</si>
  <si>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</si>
  <si>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</si>
  <si>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</si>
  <si>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</si>
  <si>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</si>
  <si>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</si>
  <si>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</si>
  <si>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</si>
  <si>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</si>
  <si>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</si>
  <si>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</si>
  <si>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</si>
  <si>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</si>
  <si>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</si>
  <si>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</si>
  <si>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</si>
  <si>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</si>
  <si>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</si>
  <si>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</si>
  <si>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</si>
  <si>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</si>
  <si>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</si>
  <si>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</si>
  <si>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</si>
  <si>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</si>
  <si>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</si>
  <si>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</si>
  <si>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</si>
  <si>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</si>
  <si>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</si>
  <si>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</si>
  <si>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</si>
  <si>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</si>
  <si>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</si>
  <si>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</si>
  <si>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</si>
  <si>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</si>
  <si>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</si>
  <si>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</si>
  <si>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</si>
  <si>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</si>
  <si>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</si>
  <si>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</si>
  <si>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</si>
  <si>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</si>
  <si>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</si>
  <si>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</si>
  <si>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</si>
  <si>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</si>
  <si>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</si>
  <si>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</si>
  <si>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</si>
  <si>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</si>
  <si>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</si>
  <si>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</si>
  <si>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</si>
  <si>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</si>
  <si>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</si>
  <si>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</si>
  <si>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</si>
  <si>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</si>
  <si>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</si>
  <si>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</si>
  <si>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</si>
  <si>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</si>
  <si>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</si>
  <si>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</si>
  <si>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</si>
  <si>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</si>
  <si>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</si>
  <si>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</si>
  <si>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</si>
  <si>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</si>
  <si>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</si>
  <si>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</si>
  <si>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</si>
  <si>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</si>
  <si>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</si>
  <si>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</si>
  <si>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</si>
  <si>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</si>
  <si>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</si>
  <si>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</si>
  <si>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</si>
  <si>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</si>
  <si>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</si>
  <si>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</si>
  <si>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</si>
  <si>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</si>
  <si>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</si>
  <si>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</si>
  <si>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</si>
  <si>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</si>
  <si>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</si>
  <si>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</si>
  <si>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</si>
  <si>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</si>
  <si>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</si>
  <si>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</si>
  <si>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</si>
  <si>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</si>
  <si>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</si>
  <si>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</si>
  <si>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</si>
  <si>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</si>
  <si>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</si>
  <si>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</si>
  <si>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</si>
  <si>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</si>
  <si>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</si>
  <si>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</si>
  <si>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</si>
  <si>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</si>
  <si>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</si>
  <si>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</si>
  <si>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</si>
  <si>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</si>
  <si>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</si>
  <si>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</si>
  <si>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</si>
  <si>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</si>
  <si>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</si>
  <si>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</si>
  <si>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</si>
  <si>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</si>
  <si>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</si>
  <si>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</si>
  <si>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</si>
  <si>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</si>
  <si>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</si>
  <si>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</si>
  <si>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</si>
  <si>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</si>
  <si>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</si>
  <si>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</si>
  <si>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</si>
  <si>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</si>
  <si>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</si>
  <si>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</si>
  <si>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</si>
  <si>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</si>
  <si>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</si>
  <si>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</si>
  <si>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</si>
  <si>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</si>
  <si>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</si>
  <si>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</si>
  <si>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</si>
  <si>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</si>
  <si>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</si>
  <si>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</si>
  <si>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</si>
  <si>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</si>
  <si>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</si>
  <si>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</si>
  <si>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</si>
  <si>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</si>
  <si>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</si>
  <si>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</si>
  <si>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</si>
  <si>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</si>
  <si>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</si>
  <si>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</si>
  <si>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</si>
  <si>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</si>
  <si>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</si>
  <si>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</si>
  <si>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</si>
  <si>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</si>
  <si>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</si>
  <si>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</si>
  <si>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</si>
  <si>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</si>
  <si>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</si>
  <si>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</si>
  <si>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</si>
  <si>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</si>
  <si>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</si>
  <si>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</si>
  <si>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</si>
  <si>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</si>
  <si>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</si>
  <si>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</si>
  <si>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</si>
  <si>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</si>
  <si>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</si>
  <si>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</si>
  <si>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</si>
  <si>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</si>
  <si>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</si>
  <si>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</si>
  <si>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</si>
  <si>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</si>
  <si>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</si>
  <si>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</si>
  <si>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</si>
  <si>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</si>
  <si>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</si>
  <si>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</si>
  <si>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</si>
  <si>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</si>
  <si>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</si>
  <si>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</si>
  <si>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</si>
  <si>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</si>
  <si>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</si>
  <si>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</si>
  <si>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</si>
  <si>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</si>
  <si>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</si>
  <si>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</si>
  <si>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</si>
  <si>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</si>
  <si>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</si>
  <si>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</si>
  <si>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</si>
  <si>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</si>
  <si>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</si>
  <si>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</si>
  <si>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</si>
  <si>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</si>
  <si>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</si>
  <si>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</si>
  <si>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</si>
  <si>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</si>
  <si>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</si>
  <si>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</si>
  <si>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</si>
  <si>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</si>
  <si>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</si>
  <si>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</si>
  <si>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</si>
  <si>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</si>
  <si>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</si>
  <si>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</si>
  <si>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</si>
  <si>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</si>
  <si>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</si>
  <si>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</si>
  <si>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</si>
  <si>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</si>
  <si>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</si>
  <si>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</si>
  <si>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</si>
  <si>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</si>
  <si>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</si>
  <si>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</si>
  <si>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</si>
  <si>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</si>
  <si>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</si>
  <si>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</si>
  <si>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</si>
  <si>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</si>
  <si>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</si>
  <si>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</si>
  <si>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</si>
  <si>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</si>
  <si>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</si>
  <si>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</si>
  <si>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</si>
  <si>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</si>
  <si>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</si>
  <si>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</si>
  <si>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</si>
  <si>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</si>
  <si>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</si>
  <si>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</si>
  <si>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</si>
  <si>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</si>
  <si>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</si>
  <si>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</si>
  <si>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</si>
  <si>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</si>
  <si>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</si>
  <si>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</si>
  <si>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</si>
  <si>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</si>
  <si>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</si>
  <si>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</si>
  <si>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</si>
  <si>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</si>
  <si>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</si>
  <si>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</si>
  <si>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</si>
  <si>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</si>
  <si>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</si>
  <si>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</si>
  <si>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</si>
  <si>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</si>
  <si>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</si>
  <si>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</si>
  <si>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</si>
  <si>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</si>
  <si>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</si>
  <si>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</si>
  <si>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</si>
  <si>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</si>
  <si>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</si>
  <si>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</si>
  <si>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</si>
  <si>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</si>
  <si>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</si>
  <si>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</si>
  <si>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</si>
  <si>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</si>
  <si>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</si>
  <si>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</si>
  <si>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</si>
  <si>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</si>
  <si>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</si>
  <si>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</si>
  <si>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</si>
  <si>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</si>
  <si>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</si>
  <si>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</si>
  <si>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</si>
  <si>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</si>
  <si>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</si>
  <si>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</si>
  <si>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</si>
  <si>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</si>
  <si>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</si>
  <si>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</si>
  <si>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</si>
  <si>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</si>
  <si>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</si>
  <si>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</si>
  <si>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</si>
  <si>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</si>
  <si>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</si>
  <si>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</si>
  <si>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</si>
  <si>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</si>
  <si>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</si>
  <si>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</si>
  <si>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</si>
  <si>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</si>
  <si>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</si>
  <si>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</si>
  <si>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</si>
  <si>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</si>
  <si>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</si>
  <si>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</si>
  <si>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</si>
  <si>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</si>
  <si>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</si>
  <si>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</si>
  <si>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</si>
  <si>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</si>
  <si>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</si>
  <si>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</si>
  <si>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</si>
  <si>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</si>
  <si>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</si>
  <si>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</si>
  <si>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</si>
  <si>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</si>
  <si>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</si>
  <si>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</si>
  <si>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</si>
  <si>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</si>
  <si>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</si>
  <si>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</si>
  <si>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</si>
  <si>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</si>
  <si>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</si>
  <si>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</si>
  <si>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</si>
  <si>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</si>
  <si>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</si>
  <si>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</si>
  <si>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</si>
  <si>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</si>
  <si>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</si>
  <si>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</si>
  <si>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</si>
  <si>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</si>
  <si>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</si>
  <si>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</si>
  <si>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</si>
  <si>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</si>
  <si>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</si>
  <si>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</si>
  <si>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</si>
  <si>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</si>
  <si>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</si>
  <si>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</si>
  <si>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</si>
  <si>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</si>
  <si>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</si>
  <si>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</si>
  <si>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</si>
  <si>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</si>
  <si>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</si>
  <si>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</si>
  <si>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</si>
  <si>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</si>
  <si>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</si>
  <si>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</si>
  <si>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</si>
  <si>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</si>
  <si>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</si>
  <si>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</si>
  <si>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</si>
  <si>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</si>
  <si>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</si>
  <si>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</si>
  <si>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</si>
  <si>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</si>
  <si>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</si>
  <si>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</si>
  <si>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</si>
  <si>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</si>
  <si>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</si>
  <si>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</si>
  <si>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</si>
  <si>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</si>
  <si>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</si>
  <si>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</si>
  <si>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</si>
  <si>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</si>
  <si>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</si>
  <si>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</si>
  <si>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</si>
  <si>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</si>
  <si>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</si>
  <si>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</si>
  <si>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</si>
  <si>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</si>
  <si>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</si>
  <si>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</si>
  <si>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</si>
  <si>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</si>
  <si>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</si>
  <si>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</si>
  <si>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</si>
  <si>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</si>
  <si>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</si>
  <si>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</si>
  <si>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</si>
  <si>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</si>
  <si>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</si>
  <si>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</si>
  <si>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</si>
  <si>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</si>
  <si>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</si>
  <si>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</si>
  <si>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</si>
  <si>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</si>
  <si>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</si>
  <si>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</si>
  <si>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</si>
  <si>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</si>
  <si>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</si>
  <si>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</si>
  <si>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</si>
  <si>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</si>
  <si>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</si>
  <si>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</si>
  <si>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</si>
  <si>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</si>
  <si>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</si>
  <si>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</si>
  <si>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</si>
  <si>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</si>
  <si>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</si>
  <si>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</si>
  <si>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</si>
  <si>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</si>
  <si>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</si>
  <si>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</si>
  <si>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</si>
  <si>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</si>
  <si>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</si>
  <si>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</si>
  <si>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</si>
  <si>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</si>
  <si>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</si>
  <si>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</si>
  <si>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</si>
  <si>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</si>
  <si>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</si>
  <si>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</si>
  <si>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</si>
  <si>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</si>
  <si>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</si>
  <si>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</si>
  <si>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</si>
  <si>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</si>
  <si>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</si>
  <si>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</si>
  <si>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</si>
  <si>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</si>
  <si>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</si>
  <si>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</si>
  <si>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</si>
  <si>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</si>
  <si>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</si>
  <si>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</si>
  <si>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</si>
  <si>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</si>
  <si>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</si>
  <si>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</si>
  <si>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</si>
  <si>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</si>
  <si>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</si>
  <si>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</si>
  <si>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</si>
  <si>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</si>
  <si>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</si>
  <si>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</si>
  <si>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</si>
  <si>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</si>
  <si>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</si>
  <si>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</si>
  <si>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</si>
  <si>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</si>
  <si>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</si>
  <si>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</si>
  <si>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</si>
  <si>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</si>
  <si>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</si>
  <si>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</si>
  <si>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</si>
  <si>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</si>
  <si>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</si>
  <si>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</si>
  <si>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</si>
  <si>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</si>
  <si>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</si>
  <si>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</si>
  <si>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</si>
  <si>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</si>
  <si>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</si>
  <si>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</si>
  <si>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</si>
  <si>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</si>
  <si>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</si>
  <si>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</si>
  <si>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</si>
  <si>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</si>
  <si>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</si>
  <si>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</si>
  <si>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</si>
  <si>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</si>
  <si>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</si>
  <si>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</si>
  <si>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</si>
  <si>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</si>
  <si>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</si>
  <si>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</si>
  <si>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</si>
  <si>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</si>
  <si>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</si>
  <si>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</si>
  <si>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</si>
  <si>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</si>
  <si>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</si>
  <si>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</si>
  <si>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</si>
  <si>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</si>
  <si>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</si>
  <si>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</si>
  <si>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</si>
  <si>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</si>
  <si>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</si>
  <si>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</si>
  <si>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</si>
  <si>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</si>
  <si>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</si>
  <si>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</si>
  <si>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</si>
  <si>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</si>
  <si>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</si>
  <si>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</si>
  <si>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</si>
  <si>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</si>
  <si>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</si>
  <si>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</si>
  <si>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</si>
  <si>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</si>
  <si>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</si>
  <si>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</si>
  <si>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</si>
  <si>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</si>
  <si>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</si>
  <si>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</si>
  <si>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</si>
  <si>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</si>
  <si>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</si>
  <si>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</si>
  <si>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</si>
  <si>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</si>
  <si>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</si>
  <si>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</si>
  <si>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</si>
  <si>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</si>
  <si>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</si>
  <si>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</si>
  <si>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</si>
  <si>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</si>
  <si>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</si>
  <si>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</si>
  <si>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</si>
  <si>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</si>
  <si>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</si>
  <si>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</si>
  <si>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</si>
  <si>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</si>
  <si>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</si>
  <si>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</si>
  <si>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</si>
  <si>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</si>
  <si>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</si>
  <si>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</si>
  <si>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</si>
  <si>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</si>
  <si>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</si>
  <si>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</si>
  <si>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</si>
  <si>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</si>
  <si>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</si>
  <si>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</si>
  <si>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</si>
  <si>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</si>
  <si>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</si>
  <si>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</si>
  <si>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</si>
  <si>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</si>
  <si>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</si>
  <si>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</si>
  <si>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</si>
  <si>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</si>
  <si>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</si>
  <si>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</si>
  <si>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</si>
  <si>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</si>
  <si>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</si>
  <si>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</si>
  <si>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</si>
  <si>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</si>
  <si>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</si>
  <si>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</si>
  <si>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</si>
  <si>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</si>
  <si>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</si>
  <si>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</si>
  <si>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</si>
  <si>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</si>
  <si>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</si>
  <si>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</si>
  <si>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</si>
  <si>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</si>
  <si>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</si>
  <si>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</si>
  <si>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</si>
  <si>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</si>
  <si>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</si>
  <si>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</si>
  <si>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</si>
  <si>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</si>
  <si>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</si>
  <si>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</si>
  <si>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</si>
  <si>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</si>
  <si>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</si>
  <si>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</si>
  <si>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</si>
  <si>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</si>
  <si>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</si>
  <si>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</si>
  <si>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</si>
  <si>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</si>
  <si>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</si>
  <si>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</si>
  <si>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</si>
  <si>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</si>
  <si>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</si>
  <si>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</si>
  <si>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</si>
  <si>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</si>
  <si>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</si>
  <si>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</si>
  <si>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</si>
  <si>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</si>
  <si>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</si>
  <si>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</si>
  <si>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</si>
  <si>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</si>
  <si>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</si>
  <si>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</si>
  <si>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</si>
  <si>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</si>
  <si>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</si>
  <si>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</si>
  <si>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</si>
  <si>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</si>
  <si>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</si>
  <si>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</si>
  <si>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</si>
  <si>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</si>
  <si>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</si>
  <si>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</si>
  <si>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</si>
  <si>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</si>
  <si>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</si>
  <si>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</si>
  <si>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</si>
  <si>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</si>
  <si>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</si>
  <si>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</si>
  <si>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</si>
  <si>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</si>
  <si>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</si>
  <si>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</si>
  <si>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</si>
  <si>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</si>
  <si>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</si>
  <si>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</si>
  <si>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</si>
  <si>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</si>
  <si>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</si>
  <si>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</si>
  <si>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</si>
  <si>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</si>
  <si>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</si>
  <si>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</si>
  <si>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</si>
  <si>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</si>
  <si>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</si>
  <si>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</si>
  <si>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</si>
  <si>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</si>
  <si>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</si>
  <si>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</si>
  <si>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</si>
  <si>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</si>
  <si>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</si>
  <si>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</si>
  <si>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</si>
  <si>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</si>
  <si>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</si>
  <si>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</si>
  <si>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</si>
  <si>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</si>
  <si>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</si>
  <si>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</si>
  <si>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</si>
  <si>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</si>
  <si>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</si>
  <si>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</si>
  <si>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</si>
  <si>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</si>
  <si>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</si>
  <si>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</si>
  <si>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</si>
  <si>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</si>
  <si>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</si>
  <si>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</si>
  <si>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</si>
  <si>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</si>
  <si>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</si>
  <si>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</si>
  <si>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</si>
  <si>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</si>
  <si>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</si>
  <si>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</si>
  <si>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</si>
  <si>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</si>
  <si>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</si>
  <si>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</si>
  <si>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</si>
  <si>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</si>
  <si>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</si>
  <si>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</si>
  <si>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</si>
  <si>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</si>
  <si>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</si>
  <si>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</si>
  <si>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</si>
  <si>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</si>
  <si>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</si>
  <si>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</si>
  <si>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</si>
  <si>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</si>
  <si>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</si>
  <si>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</si>
  <si>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</si>
  <si>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</si>
  <si>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</si>
  <si>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</si>
  <si>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</si>
  <si>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</si>
  <si>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</si>
  <si>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</si>
  <si>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</si>
  <si>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</si>
  <si>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</si>
  <si>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</si>
  <si>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</si>
  <si>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</si>
  <si>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</si>
  <si>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</si>
  <si>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</si>
  <si>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</si>
  <si>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</si>
  <si>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</si>
  <si>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</si>
  <si>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</si>
  <si>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</si>
  <si>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</si>
  <si>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</si>
  <si>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</si>
  <si>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</si>
  <si>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</si>
  <si>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</si>
  <si>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</si>
  <si>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</si>
  <si>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</si>
  <si>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</si>
  <si>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</si>
  <si>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</si>
  <si>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</si>
  <si>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</si>
  <si>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</si>
  <si>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</si>
  <si>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</si>
  <si>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</si>
  <si>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</si>
  <si>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</si>
  <si>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</si>
  <si>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</si>
  <si>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</si>
  <si>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</si>
  <si>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</si>
  <si>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</si>
  <si>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</si>
  <si>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</si>
  <si>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</si>
  <si>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</si>
  <si>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</si>
  <si>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</si>
  <si>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</si>
  <si>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</si>
  <si>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</si>
  <si>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</si>
  <si>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</si>
  <si>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</si>
  <si>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</si>
  <si>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</si>
  <si>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</si>
  <si>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</si>
  <si>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</si>
  <si>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</si>
  <si>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</si>
  <si>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</si>
  <si>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</si>
  <si>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</si>
  <si>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</si>
  <si>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</si>
  <si>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</si>
  <si>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</si>
  <si>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</si>
  <si>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</si>
  <si>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</si>
  <si>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</si>
  <si>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</si>
  <si>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</si>
  <si>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</si>
  <si>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</si>
  <si>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</si>
  <si>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</si>
  <si>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</si>
  <si>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</si>
  <si>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</si>
  <si>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</si>
  <si>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</si>
  <si>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</si>
  <si>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</si>
  <si>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</si>
  <si>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</si>
  <si>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</si>
  <si>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</si>
  <si>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</si>
  <si>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</si>
  <si>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</si>
  <si>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</si>
  <si>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</si>
  <si>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</si>
  <si>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</si>
  <si>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</si>
  <si>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</si>
  <si>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</si>
  <si>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</si>
  <si>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</si>
  <si>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</si>
  <si>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</si>
  <si>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</si>
  <si>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</si>
  <si>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</si>
  <si>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</si>
  <si>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</si>
  <si>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</si>
  <si>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</si>
  <si>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</si>
  <si>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</si>
  <si>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</si>
  <si>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</si>
  <si>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</si>
  <si>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</si>
  <si>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</si>
  <si>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</si>
  <si>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</si>
  <si>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</si>
  <si>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</si>
  <si>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</si>
  <si>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</si>
  <si>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</si>
  <si>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</si>
  <si>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</si>
  <si>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</si>
  <si>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</si>
  <si>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</si>
  <si>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</si>
  <si>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</si>
  <si>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</si>
  <si>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</si>
  <si>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</si>
  <si>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</si>
  <si>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</si>
  <si>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</si>
  <si>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</si>
  <si>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</si>
  <si>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</si>
  <si>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</si>
  <si>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</si>
  <si>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</si>
  <si>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</si>
  <si>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</si>
  <si>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</si>
  <si>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</si>
  <si>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</si>
  <si>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</si>
  <si>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</si>
  <si>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</si>
  <si>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</si>
  <si>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</si>
  <si>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</si>
  <si>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</si>
  <si>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</si>
  <si>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</si>
  <si>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</si>
  <si>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</si>
  <si>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</si>
  <si>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</si>
  <si>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</si>
  <si>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</si>
  <si>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</si>
  <si>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</si>
  <si>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</si>
  <si>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</si>
  <si>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</si>
  <si>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</si>
  <si>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</si>
  <si>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</si>
  <si>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</si>
  <si>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</si>
  <si>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</si>
  <si>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</si>
  <si>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</si>
  <si>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</si>
  <si>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</si>
  <si>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</si>
  <si>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</si>
  <si>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</si>
  <si>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</si>
  <si>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</si>
  <si>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</si>
  <si>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</si>
  <si>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</si>
  <si>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</si>
  <si>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</si>
  <si>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</si>
  <si>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</si>
  <si>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</si>
  <si>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</si>
  <si>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</si>
  <si>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</si>
  <si>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</si>
  <si>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</si>
  <si>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</si>
  <si>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</si>
  <si>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</si>
  <si>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</si>
  <si>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</si>
  <si>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</si>
  <si>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</si>
  <si>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</si>
  <si>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</si>
  <si>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</si>
  <si>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</si>
  <si>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</si>
  <si>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</si>
  <si>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</si>
  <si>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</si>
  <si>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</si>
  <si>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</si>
  <si>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</si>
  <si>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</si>
  <si>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</si>
  <si>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</si>
  <si>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</si>
  <si>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</si>
  <si>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</si>
  <si>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</si>
  <si>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</si>
  <si>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</si>
  <si>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</si>
  <si>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</si>
  <si>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</si>
  <si>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</si>
  <si>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</si>
  <si>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</si>
  <si>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</si>
  <si>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</si>
  <si>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</si>
  <si>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</si>
  <si>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</si>
  <si>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</si>
  <si>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</si>
  <si>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</si>
  <si>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</si>
  <si>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</si>
  <si>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</si>
  <si>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</si>
  <si>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</si>
  <si>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</si>
  <si>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</si>
  <si>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</si>
  <si>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</si>
  <si>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</si>
  <si>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</si>
  <si>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</si>
  <si>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</si>
  <si>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</si>
  <si>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</si>
  <si>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</si>
  <si>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</si>
  <si>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</si>
  <si>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</si>
  <si>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</si>
  <si>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</si>
  <si>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</si>
  <si>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</si>
  <si>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</si>
  <si>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</si>
  <si>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</si>
  <si>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</si>
  <si>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</si>
  <si>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</si>
  <si>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</si>
  <si>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</si>
  <si>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</si>
  <si>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</si>
  <si>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</si>
  <si>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</si>
  <si>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</si>
  <si>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</si>
  <si>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</si>
  <si>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</si>
  <si>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</si>
  <si>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</si>
  <si>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</si>
  <si>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</si>
  <si>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</si>
  <si>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</si>
  <si>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</si>
  <si>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</si>
  <si>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</si>
  <si>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</si>
  <si>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</si>
  <si>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</si>
  <si>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</si>
  <si>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</si>
  <si>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</si>
  <si>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</si>
  <si>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</si>
  <si>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</si>
  <si>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</si>
  <si>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</si>
  <si>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</si>
  <si>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</si>
  <si>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</si>
  <si>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</si>
  <si>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</si>
  <si>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</si>
  <si>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</si>
  <si>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</si>
  <si>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</si>
  <si>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</si>
  <si>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</si>
  <si>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</si>
  <si>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</si>
  <si>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</si>
  <si>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</si>
  <si>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</si>
  <si>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</si>
  <si>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</si>
  <si>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</si>
  <si>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</si>
  <si>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</si>
  <si>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</si>
  <si>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</si>
  <si>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</si>
  <si>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</si>
  <si>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</si>
  <si>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</si>
  <si>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</si>
  <si>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</si>
  <si>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</si>
  <si>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</si>
  <si>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</si>
  <si>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</si>
  <si>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</si>
  <si>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</si>
  <si>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</si>
  <si>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</si>
  <si>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</si>
  <si>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</si>
  <si>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</si>
  <si>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</si>
  <si>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</si>
  <si>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</si>
  <si>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</si>
  <si>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</si>
  <si>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</si>
  <si>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</si>
  <si>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</si>
  <si>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</si>
  <si>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</si>
  <si>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</si>
  <si>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</si>
  <si>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</si>
  <si>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</si>
  <si>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</si>
  <si>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</si>
  <si>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</si>
  <si>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</si>
  <si>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</si>
  <si>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</si>
  <si>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</si>
  <si>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</si>
  <si>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</si>
  <si>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</si>
  <si>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</si>
  <si>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</si>
  <si>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</si>
  <si>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</si>
  <si>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</si>
  <si>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</si>
  <si>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</si>
  <si>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</si>
  <si>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</si>
  <si>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</si>
  <si>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</si>
  <si>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</si>
  <si>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</si>
  <si>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</si>
  <si>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</si>
  <si>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</si>
  <si>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</si>
  <si>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</si>
  <si>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</si>
  <si>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</si>
  <si>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</si>
  <si>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</si>
  <si>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</si>
  <si>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</si>
  <si>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</si>
  <si>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</si>
  <si>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</si>
  <si>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</si>
  <si>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</si>
  <si>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</si>
  <si>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</si>
  <si>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</si>
  <si>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</si>
  <si>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</si>
  <si>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</si>
  <si>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</si>
  <si>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</si>
  <si>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</si>
  <si>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</si>
  <si>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</si>
  <si>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</si>
  <si>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</si>
  <si>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</si>
  <si>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</si>
  <si>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</si>
  <si>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</si>
  <si>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</si>
  <si>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</si>
  <si>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</si>
  <si>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</si>
  <si>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</si>
  <si>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</si>
  <si>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</si>
  <si>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</si>
  <si>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</si>
  <si>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</si>
  <si>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</si>
  <si>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</si>
  <si>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</si>
  <si>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</si>
  <si>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</si>
  <si>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</si>
  <si>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</si>
  <si>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</si>
  <si>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</si>
  <si>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</si>
  <si>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</si>
  <si>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</si>
  <si>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</si>
  <si>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</si>
  <si>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</si>
  <si>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</si>
  <si>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</si>
  <si>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</si>
  <si>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</si>
  <si>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</si>
  <si>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</si>
  <si>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</si>
  <si>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</si>
  <si>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</si>
  <si>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</si>
  <si>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</si>
  <si>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</si>
  <si>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</si>
  <si>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</si>
  <si>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</si>
  <si>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</si>
  <si>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</si>
  <si>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</si>
  <si>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</si>
  <si>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</si>
  <si>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</si>
  <si>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</si>
  <si>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</si>
  <si>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</si>
  <si>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</si>
  <si>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</si>
  <si>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</si>
  <si>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</si>
  <si>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</si>
  <si>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</si>
  <si>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</si>
  <si>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</si>
  <si>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</si>
  <si>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</si>
  <si>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</si>
  <si>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</si>
  <si>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</si>
  <si>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</si>
  <si>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</si>
  <si>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</si>
  <si>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</si>
  <si>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</si>
  <si>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</si>
  <si>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</si>
  <si>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</si>
  <si>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</si>
  <si>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</si>
  <si>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</si>
  <si>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</si>
  <si>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</si>
  <si>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</si>
  <si>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</si>
  <si>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</si>
  <si>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</si>
  <si>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</si>
  <si>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</si>
  <si>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</si>
  <si>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</si>
  <si>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</si>
  <si>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</si>
  <si>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</si>
  <si>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</si>
  <si>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</si>
  <si>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</si>
  <si>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</si>
  <si>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</si>
  <si>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</si>
  <si>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</si>
  <si>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</si>
  <si>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</si>
  <si>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</si>
  <si>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</si>
  <si>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</si>
  <si>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</si>
  <si>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</si>
  <si>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</si>
  <si>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</si>
  <si>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</si>
  <si>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</si>
  <si>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</si>
  <si>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</si>
  <si>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</si>
  <si>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</si>
  <si>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</si>
  <si>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</si>
  <si>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</si>
  <si>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</si>
  <si>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</si>
  <si>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</si>
  <si>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</si>
  <si>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</si>
  <si>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</si>
  <si>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</si>
  <si>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</si>
  <si>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</si>
  <si>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</si>
  <si>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</si>
  <si>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</si>
  <si>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</si>
  <si>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</si>
  <si>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</si>
  <si>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</si>
  <si>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</si>
  <si>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</si>
  <si>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</si>
  <si>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</si>
  <si>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</si>
  <si>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</si>
  <si>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</si>
  <si>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</si>
  <si>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</si>
  <si>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</si>
  <si>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</si>
  <si>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</si>
  <si>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</si>
  <si>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</si>
  <si>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</si>
  <si>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</si>
  <si>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</si>
  <si>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</si>
  <si>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</si>
  <si>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</si>
  <si>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</si>
  <si>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</si>
  <si>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</si>
  <si>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</si>
  <si>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</si>
  <si>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</si>
  <si>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</si>
  <si>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</si>
  <si>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</si>
  <si>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</si>
  <si>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</si>
  <si>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</si>
  <si>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</si>
  <si>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</si>
  <si>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</si>
  <si>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</si>
  <si>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</si>
  <si>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</si>
  <si>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</si>
  <si>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</si>
  <si>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</si>
  <si>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</si>
  <si>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</si>
  <si>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</si>
  <si>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</si>
  <si>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</si>
  <si>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</si>
  <si>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</si>
  <si>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</si>
  <si>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</si>
  <si>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</si>
  <si>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</si>
  <si>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</si>
  <si>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</si>
  <si>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</si>
  <si>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</si>
  <si>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</si>
  <si>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</si>
  <si>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</si>
  <si>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</si>
  <si>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</si>
  <si>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</si>
  <si>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</si>
  <si>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</si>
  <si>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</si>
  <si>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</si>
  <si>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</si>
  <si>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</si>
  <si>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</si>
  <si>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</si>
  <si>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</si>
  <si>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</si>
  <si>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</si>
  <si>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</si>
  <si>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</si>
  <si>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</si>
  <si>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</si>
  <si>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</si>
  <si>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</si>
  <si>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</si>
  <si>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</si>
  <si>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</si>
  <si>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</si>
  <si>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</si>
  <si>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</si>
  <si>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</si>
  <si>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</si>
  <si>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</si>
  <si>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</si>
  <si>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</si>
  <si>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</si>
  <si>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</si>
  <si>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</si>
  <si>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</si>
  <si>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</si>
  <si>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</si>
  <si>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</si>
  <si>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</si>
  <si>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</si>
  <si>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</si>
  <si>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</si>
  <si>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</si>
  <si>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</si>
  <si>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</si>
  <si>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</si>
  <si>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</si>
  <si>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</si>
  <si>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</si>
  <si>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</si>
  <si>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</si>
  <si>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</si>
  <si>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</si>
  <si>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</si>
  <si>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</si>
  <si>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</si>
  <si>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</si>
  <si>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</si>
  <si>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</si>
  <si>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</si>
  <si>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</si>
  <si>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</si>
  <si>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</si>
  <si>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</si>
  <si>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</si>
  <si>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</si>
  <si>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</si>
  <si>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</si>
  <si>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</si>
  <si>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</si>
  <si>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</si>
  <si>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</si>
  <si>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</si>
  <si>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</si>
  <si>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</si>
  <si>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</si>
  <si>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</si>
  <si>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</si>
  <si>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</si>
  <si>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</si>
  <si>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</si>
  <si>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</si>
  <si>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</si>
  <si>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</si>
  <si>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</si>
  <si>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</si>
  <si>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</si>
  <si>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</si>
  <si>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</si>
  <si>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</si>
  <si>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</si>
  <si>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</si>
  <si>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</si>
  <si>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</si>
  <si>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</si>
  <si>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</si>
  <si>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</si>
  <si>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</si>
  <si>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</si>
  <si>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</si>
  <si>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</si>
  <si>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</si>
  <si>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</si>
  <si>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</si>
  <si>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</si>
  <si>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</si>
  <si>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</si>
  <si>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</si>
  <si>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</si>
  <si>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</si>
  <si>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</si>
  <si>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</si>
  <si>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</si>
  <si>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</si>
  <si>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</si>
  <si>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</si>
  <si>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</si>
  <si>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</si>
  <si>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</si>
  <si>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</si>
  <si>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</si>
  <si>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</si>
  <si>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</si>
  <si>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</si>
  <si>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</si>
  <si>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</si>
  <si>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</si>
  <si>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</si>
  <si>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</si>
  <si>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</si>
  <si>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</si>
  <si>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</si>
  <si>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</si>
  <si>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</si>
  <si>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</si>
  <si>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</si>
  <si>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</si>
  <si>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</si>
  <si>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</si>
  <si>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</si>
  <si>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</si>
  <si>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</si>
  <si>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</si>
  <si>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</si>
  <si>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</si>
  <si>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</si>
  <si>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</si>
  <si>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</si>
  <si>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</si>
  <si>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</si>
  <si>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</si>
  <si>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</si>
  <si>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</si>
  <si>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</si>
  <si>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</si>
  <si>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</si>
  <si>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</si>
  <si>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</si>
  <si>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</si>
  <si>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</si>
  <si>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</si>
  <si>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</si>
  <si>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</si>
  <si>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</si>
  <si>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</si>
  <si>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</si>
  <si>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</si>
  <si>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</si>
  <si>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</si>
  <si>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</si>
  <si>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</si>
  <si>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</si>
  <si>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</si>
  <si>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</si>
  <si>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</si>
  <si>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</si>
  <si>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</si>
  <si>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</si>
  <si>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</si>
  <si>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</si>
  <si>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</si>
  <si>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</si>
  <si>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</si>
  <si>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</si>
  <si>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</si>
  <si>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</si>
  <si>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</si>
  <si>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</si>
  <si>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</si>
  <si>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</si>
  <si>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</si>
  <si>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</si>
  <si>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</si>
  <si>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</si>
  <si>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</si>
  <si>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</si>
  <si>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</si>
  <si>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</si>
  <si>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</si>
  <si>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</si>
  <si>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</si>
  <si>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</si>
  <si>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</si>
  <si>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</si>
  <si>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</si>
  <si>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</si>
  <si>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</si>
  <si>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</si>
  <si>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</si>
  <si>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</si>
  <si>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</si>
  <si>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</si>
  <si>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</si>
  <si>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</si>
  <si>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</si>
  <si>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</si>
  <si>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</si>
  <si>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</si>
  <si>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</si>
  <si>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</si>
  <si>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</si>
  <si>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</si>
  <si>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</si>
  <si>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</si>
  <si>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</si>
  <si>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</si>
  <si>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</si>
  <si>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</si>
  <si>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</si>
  <si>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</si>
  <si>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</si>
  <si>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</si>
  <si>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</si>
  <si>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</si>
  <si>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</si>
  <si>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</si>
  <si>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</si>
  <si>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</si>
  <si>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</si>
  <si>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</si>
  <si>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</si>
  <si>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</si>
  <si>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</si>
  <si>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</si>
  <si>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</si>
  <si>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</si>
  <si>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</si>
  <si>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</si>
  <si>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</si>
  <si>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</si>
  <si>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</si>
  <si>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</si>
  <si>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</si>
  <si>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</si>
  <si>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</si>
  <si>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</si>
  <si>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</si>
  <si>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</si>
  <si>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</si>
  <si>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</si>
  <si>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</si>
  <si>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</si>
  <si>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</si>
  <si>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</si>
  <si>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</si>
  <si>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</si>
  <si>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</si>
  <si>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</si>
  <si>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</si>
  <si>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</si>
  <si>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</si>
  <si>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</si>
  <si>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</si>
  <si>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</si>
  <si>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</si>
  <si>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</si>
  <si>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</si>
  <si>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</si>
  <si>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</si>
  <si>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</si>
  <si>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</si>
  <si>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</si>
  <si>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</si>
  <si>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</si>
  <si>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</si>
  <si>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</si>
  <si>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</si>
  <si>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</si>
  <si>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</si>
  <si>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</si>
  <si>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</si>
  <si>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</si>
  <si>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</si>
  <si>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</si>
  <si>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</si>
  <si>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</si>
  <si>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</si>
  <si>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</si>
  <si>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</si>
  <si>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</si>
  <si>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</si>
  <si>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</si>
  <si>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</si>
  <si>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</si>
  <si>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</si>
  <si>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</si>
  <si>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</si>
  <si>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</si>
  <si>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</si>
  <si>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</si>
  <si>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</si>
  <si>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</si>
  <si>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</si>
  <si>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</si>
  <si>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</si>
  <si>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</si>
  <si>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</si>
  <si>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</si>
  <si>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</si>
  <si>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</si>
  <si>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</si>
  <si>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</si>
  <si>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</si>
  <si>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</si>
  <si>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</si>
  <si>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</si>
  <si>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</si>
  <si>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</si>
  <si>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</si>
  <si>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</si>
  <si>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</si>
  <si>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</si>
  <si>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</si>
  <si>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</si>
  <si>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</si>
  <si>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</si>
  <si>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</si>
  <si>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</si>
  <si>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</si>
  <si>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</si>
  <si>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</si>
  <si>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</si>
  <si>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</si>
  <si>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</si>
  <si>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</si>
  <si>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</si>
  <si>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</si>
  <si>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</si>
  <si>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</si>
  <si>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</si>
  <si>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</si>
  <si>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</si>
  <si>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</si>
  <si>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</si>
  <si>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</si>
  <si>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</si>
  <si>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</si>
  <si>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</si>
  <si>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</si>
  <si>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</si>
  <si>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</si>
  <si>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</si>
  <si>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</si>
  <si>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</si>
  <si>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</si>
  <si>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</si>
  <si>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</si>
  <si>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</si>
  <si>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</si>
  <si>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</si>
  <si>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</si>
  <si>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</si>
  <si>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</si>
  <si>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</si>
  <si>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</si>
  <si>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</si>
  <si>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</si>
  <si>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</si>
  <si>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</si>
  <si>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</si>
  <si>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</si>
  <si>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</si>
  <si>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</si>
  <si>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</si>
  <si>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</si>
  <si>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</si>
  <si>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</si>
  <si>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</si>
  <si>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</si>
  <si>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</si>
  <si>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</si>
  <si>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</si>
  <si>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</si>
  <si>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</si>
  <si>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</si>
  <si>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</si>
  <si>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</si>
  <si>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</si>
  <si>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</si>
  <si>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</si>
  <si>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</si>
  <si>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</si>
  <si>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</si>
  <si>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</si>
  <si>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</si>
  <si>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</si>
  <si>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</si>
  <si>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</si>
  <si>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</si>
  <si>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</si>
  <si>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</si>
  <si>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</si>
  <si>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</si>
  <si>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</si>
  <si>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</si>
  <si>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</si>
  <si>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</si>
  <si>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</si>
  <si>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</si>
  <si>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</si>
  <si>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</si>
  <si>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</si>
  <si>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</si>
  <si>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</si>
  <si>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</si>
  <si>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</si>
  <si>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</si>
  <si>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</si>
  <si>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</si>
  <si>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</si>
  <si>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</si>
  <si>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</si>
  <si>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</si>
  <si>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</si>
  <si>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</si>
  <si>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</si>
  <si>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</si>
  <si>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</si>
  <si>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</si>
  <si>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</si>
  <si>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</si>
  <si>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</si>
  <si>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</si>
  <si>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</si>
  <si>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</si>
  <si>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</si>
  <si>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</si>
  <si>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</si>
  <si>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</si>
  <si>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</si>
  <si>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</si>
  <si>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</si>
  <si>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</si>
  <si>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</si>
  <si>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</si>
  <si>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</si>
  <si>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</si>
  <si>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</si>
  <si>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</si>
  <si>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</si>
  <si>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</si>
  <si>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</si>
  <si>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</si>
  <si>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</si>
  <si>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</si>
  <si>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</si>
  <si>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</si>
  <si>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</si>
  <si>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</si>
  <si>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</si>
  <si>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</si>
  <si>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</si>
  <si>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</si>
  <si>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</si>
  <si>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</si>
  <si>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</si>
  <si>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</si>
  <si>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</si>
  <si>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</si>
  <si>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</si>
  <si>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</si>
  <si>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</si>
  <si>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</si>
  <si>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</si>
  <si>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</si>
  <si>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</si>
  <si>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</si>
  <si>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</si>
  <si>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</si>
  <si>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</si>
  <si>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</si>
  <si>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</si>
  <si>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</si>
  <si>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</si>
  <si>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</si>
  <si>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</si>
  <si>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</si>
  <si>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</si>
  <si>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</si>
  <si>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</si>
  <si>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</si>
  <si>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</si>
  <si>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</si>
  <si>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</si>
  <si>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</si>
  <si>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</si>
  <si>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</si>
  <si>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</si>
  <si>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</si>
  <si>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</si>
  <si>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</si>
  <si>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</si>
  <si>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</si>
  <si>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</si>
  <si>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</si>
  <si>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</si>
  <si>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</si>
  <si>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</si>
  <si>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</si>
  <si>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</si>
  <si>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</si>
  <si>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</si>
  <si>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</si>
  <si>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</si>
  <si>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</si>
  <si>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</si>
  <si>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</si>
  <si>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</si>
  <si>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</si>
  <si>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</si>
  <si>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</si>
  <si>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</si>
  <si>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</si>
  <si>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</si>
  <si>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</si>
  <si>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</si>
  <si>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</si>
  <si>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</si>
  <si>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</si>
  <si>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</si>
  <si>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</si>
  <si>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</si>
  <si>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</si>
  <si>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</si>
  <si>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</si>
  <si>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</si>
  <si>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</si>
  <si>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</si>
  <si>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</si>
  <si>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</si>
  <si>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</si>
  <si>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</si>
  <si>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</si>
  <si>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</si>
  <si>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</si>
  <si>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</si>
  <si>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</si>
  <si>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</si>
  <si>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</si>
  <si>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</si>
  <si>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</si>
  <si>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</si>
  <si>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</si>
  <si>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</si>
  <si>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</si>
  <si>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</si>
  <si>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</si>
  <si>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</si>
  <si>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</si>
  <si>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</si>
  <si>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</si>
  <si>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</si>
  <si>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</si>
  <si>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</si>
  <si>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</si>
  <si>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</si>
  <si>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</si>
  <si>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</si>
  <si>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</si>
  <si>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</si>
  <si>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</si>
  <si>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</si>
  <si>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</si>
  <si>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</si>
  <si>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</si>
  <si>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</si>
  <si>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</si>
  <si>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</si>
  <si>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</si>
  <si>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</si>
  <si>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</si>
  <si>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</si>
  <si>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</si>
  <si>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</si>
  <si>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</si>
  <si>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</si>
  <si>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</si>
  <si>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</si>
  <si>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</si>
  <si>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</si>
  <si>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</si>
  <si>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</si>
  <si>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</si>
  <si>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</si>
  <si>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</si>
  <si>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</si>
  <si>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</si>
  <si>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</si>
  <si>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</si>
  <si>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</si>
  <si>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</si>
  <si>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</si>
  <si>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</si>
  <si>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</si>
  <si>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</si>
  <si>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</si>
  <si>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</si>
  <si>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</si>
  <si>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</si>
  <si>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</si>
  <si>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</si>
  <si>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</si>
  <si>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</si>
  <si>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</si>
  <si>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</si>
  <si>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</si>
  <si>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</si>
  <si>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</si>
  <si>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</si>
  <si>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</si>
  <si>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</si>
  <si>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</si>
  <si>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</si>
  <si>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</si>
  <si>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</si>
  <si>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</si>
  <si>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</si>
  <si>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</si>
  <si>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</si>
  <si>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</si>
  <si>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</si>
  <si>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</si>
  <si>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</si>
  <si>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</si>
  <si>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</si>
  <si>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</si>
  <si>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</si>
  <si>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</si>
  <si>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</si>
  <si>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</si>
  <si>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</si>
  <si>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</si>
  <si>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</si>
  <si>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</si>
  <si>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</si>
  <si>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</si>
  <si>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</si>
  <si>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</si>
  <si>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</si>
  <si>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</si>
  <si>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</si>
  <si>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</si>
  <si>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</si>
  <si>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</si>
  <si>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</si>
  <si>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</si>
  <si>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</si>
  <si>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</si>
  <si>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</si>
  <si>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</si>
  <si>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</si>
  <si>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</si>
  <si>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</si>
  <si>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</si>
  <si>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</si>
  <si>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</si>
  <si>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</si>
  <si>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</si>
  <si>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</si>
  <si>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</si>
  <si>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</si>
  <si>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</si>
  <si>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</si>
  <si>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</si>
  <si>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</si>
  <si>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</si>
  <si>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</si>
  <si>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</si>
  <si>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</si>
  <si>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</si>
  <si>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</si>
  <si>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</si>
  <si>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</si>
  <si>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</si>
  <si>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</si>
  <si>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</si>
  <si>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</si>
  <si>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</si>
  <si>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</si>
  <si>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</si>
  <si>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</si>
  <si>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</si>
  <si>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</si>
  <si>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</si>
  <si>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</si>
  <si>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</si>
  <si>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</si>
  <si>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</si>
  <si>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</si>
  <si>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</si>
  <si>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</si>
  <si>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</si>
  <si>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</si>
  <si>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</si>
  <si>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</si>
  <si>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</si>
  <si>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</si>
  <si>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</si>
  <si>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</si>
  <si>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</si>
  <si>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</si>
  <si>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</si>
  <si>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</si>
  <si>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</si>
  <si>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</si>
  <si>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</si>
  <si>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</si>
  <si>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</si>
  <si>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</si>
  <si>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</si>
  <si>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</si>
  <si>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</si>
  <si>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</si>
  <si>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</si>
  <si>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</si>
  <si>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</si>
  <si>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</si>
  <si>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</si>
  <si>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</si>
  <si>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</si>
  <si>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</si>
  <si>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</si>
  <si>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</si>
  <si>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</si>
  <si>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</si>
  <si>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</si>
  <si>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</si>
  <si>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</si>
  <si>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</si>
  <si>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</si>
  <si>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</si>
  <si>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</si>
  <si>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</si>
  <si>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</si>
  <si>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</si>
  <si>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</si>
  <si>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</si>
  <si>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</si>
  <si>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</si>
  <si>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</si>
  <si>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</si>
  <si>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</si>
  <si>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</si>
  <si>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</si>
  <si>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</si>
  <si>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</si>
  <si>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</si>
  <si>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</si>
  <si>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</si>
  <si>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</si>
  <si>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</si>
  <si>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</si>
  <si>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</si>
  <si>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</si>
  <si>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</si>
  <si>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</si>
  <si>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</si>
  <si>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</si>
  <si>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</si>
  <si>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</si>
  <si>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</si>
  <si>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</si>
  <si>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</si>
  <si>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</si>
  <si>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</si>
  <si>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</si>
  <si>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</si>
  <si>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</si>
  <si>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</si>
  <si>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</si>
  <si>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</si>
  <si>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</si>
  <si>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</si>
  <si>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</si>
  <si>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</si>
  <si>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</si>
  <si>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</si>
  <si>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</si>
  <si>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</si>
  <si>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</si>
  <si>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</si>
  <si>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</si>
  <si>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</si>
  <si>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</si>
  <si>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</si>
  <si>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</si>
  <si>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</si>
  <si>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</si>
  <si>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</si>
  <si>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</si>
  <si>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</si>
  <si>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</si>
  <si>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</si>
  <si>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</si>
  <si>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</si>
  <si>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</si>
  <si>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</si>
  <si>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</si>
  <si>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</si>
  <si>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</si>
  <si>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</si>
  <si>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</si>
  <si>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</si>
  <si>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</si>
  <si>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</si>
  <si>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</si>
  <si>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</si>
  <si>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</si>
  <si>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</si>
  <si>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</si>
  <si>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</si>
  <si>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</si>
  <si>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</si>
  <si>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</si>
  <si>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</si>
  <si>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</si>
  <si>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</si>
  <si>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</si>
  <si>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</si>
  <si>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</si>
  <si>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</si>
  <si>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</si>
  <si>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</si>
  <si>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</si>
  <si>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</si>
  <si>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</si>
  <si>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</si>
  <si>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</si>
  <si>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</si>
  <si>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</si>
  <si>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</si>
  <si>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</si>
  <si>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</si>
  <si>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</si>
  <si>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</si>
  <si>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</si>
  <si>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</si>
  <si>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</si>
  <si>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</si>
  <si>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</si>
  <si>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</si>
  <si>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</si>
  <si>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</si>
  <si>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</si>
  <si>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</si>
  <si>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</si>
  <si>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</si>
  <si>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</si>
  <si>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</si>
  <si>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</si>
  <si>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</si>
  <si>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</si>
  <si>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</si>
  <si>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</si>
  <si>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</si>
  <si>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</si>
  <si>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</si>
  <si>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</si>
  <si>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</si>
  <si>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</si>
  <si>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</si>
  <si>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</si>
  <si>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</si>
  <si>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</si>
  <si>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</si>
  <si>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</si>
  <si>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</si>
  <si>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</si>
  <si>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</si>
  <si>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</si>
  <si>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</si>
  <si>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</si>
  <si>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</si>
  <si>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</si>
  <si>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</si>
  <si>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</si>
  <si>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</si>
  <si>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</si>
  <si>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</si>
  <si>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</si>
  <si>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</si>
  <si>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</si>
  <si>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</si>
  <si>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</si>
  <si>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</si>
  <si>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</si>
  <si>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</si>
  <si>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</si>
  <si>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</si>
  <si>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</si>
  <si>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</si>
  <si>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</si>
  <si>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</si>
  <si>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</si>
  <si>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</si>
  <si>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</si>
  <si>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</si>
  <si>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</si>
  <si>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</si>
  <si>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</si>
  <si>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</si>
  <si>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</si>
  <si>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</si>
  <si>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</si>
  <si>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</si>
  <si>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</si>
  <si>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</si>
  <si>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</si>
  <si>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</si>
  <si>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</si>
  <si>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</si>
  <si>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</si>
  <si>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</si>
  <si>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</si>
  <si>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</si>
  <si>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</si>
  <si>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</si>
  <si>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</si>
  <si>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</si>
  <si>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</si>
  <si>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</si>
  <si>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</si>
  <si>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</si>
  <si>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</si>
  <si>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</si>
  <si>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</si>
  <si>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</si>
  <si>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</si>
  <si>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</si>
  <si>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</si>
  <si>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</si>
  <si>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</si>
  <si>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</si>
  <si>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</si>
  <si>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</si>
  <si>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</si>
  <si>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</si>
  <si>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</si>
  <si>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</si>
  <si>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</si>
  <si>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</si>
  <si>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</si>
  <si>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</si>
  <si>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</si>
  <si>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</si>
  <si>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</si>
  <si>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</si>
  <si>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</si>
  <si>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</si>
  <si>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</si>
  <si>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</si>
  <si>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</si>
  <si>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</si>
  <si>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</si>
  <si>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</si>
  <si>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</si>
  <si>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</si>
  <si>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</si>
  <si>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</si>
  <si>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</si>
  <si>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</si>
  <si>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</si>
  <si>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</si>
  <si>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</si>
  <si>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</si>
  <si>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</si>
  <si>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</si>
  <si>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</si>
  <si>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</si>
  <si>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</si>
  <si>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</si>
  <si>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</si>
  <si>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</si>
  <si>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</si>
  <si>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</si>
  <si>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</si>
  <si>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</si>
  <si>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</si>
  <si>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</si>
  <si>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</si>
  <si>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</si>
  <si>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</si>
  <si>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</si>
  <si>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</si>
  <si>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</si>
  <si>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</si>
  <si>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</si>
  <si>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</si>
  <si>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</si>
  <si>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</si>
  <si>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</si>
  <si>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</si>
  <si>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</si>
  <si>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</si>
  <si>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</si>
  <si>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</si>
  <si>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</si>
  <si>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</si>
  <si>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</si>
  <si>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</si>
  <si>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</si>
  <si>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</si>
  <si>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</si>
  <si>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</si>
  <si>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</si>
  <si>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</si>
  <si>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</si>
  <si>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</si>
  <si>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</si>
  <si>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</si>
  <si>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</si>
  <si>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</si>
  <si>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</si>
  <si>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</si>
  <si>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</si>
  <si>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</si>
  <si>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</si>
  <si>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</si>
  <si>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</si>
  <si>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</si>
  <si>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</si>
  <si>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</si>
  <si>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</si>
  <si>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</si>
  <si>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</si>
  <si>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</si>
  <si>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</si>
  <si>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</si>
  <si>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</si>
  <si>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</si>
  <si>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</si>
  <si>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</si>
  <si>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</si>
  <si>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</si>
  <si>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</si>
  <si>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</si>
  <si>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</si>
  <si>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</si>
  <si>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</si>
  <si>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</si>
  <si>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</si>
  <si>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</si>
  <si>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</si>
  <si>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</si>
  <si>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</si>
  <si>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</si>
  <si>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</si>
  <si>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</si>
  <si>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</si>
  <si>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</si>
  <si>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</si>
  <si>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</si>
  <si>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</si>
  <si>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</si>
  <si>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</si>
  <si>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</si>
  <si>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</si>
  <si>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</si>
  <si>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</si>
  <si>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</si>
  <si>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</si>
  <si>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</si>
  <si>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</si>
  <si>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</si>
  <si>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</si>
  <si>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</si>
  <si>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</si>
  <si>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</si>
  <si>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</si>
  <si>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</si>
  <si>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</si>
  <si>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</si>
  <si>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</si>
  <si>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</si>
  <si>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</si>
  <si>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</si>
  <si>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</si>
  <si>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</si>
  <si>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</si>
  <si>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</si>
  <si>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</si>
  <si>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</si>
  <si>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</si>
  <si>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</si>
  <si>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</si>
  <si>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</si>
  <si>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</si>
  <si>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</si>
  <si>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</si>
  <si>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</si>
  <si>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</si>
  <si>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</si>
  <si>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</si>
  <si>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</si>
  <si>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</si>
  <si>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</si>
  <si>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</si>
  <si>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</si>
  <si>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</si>
  <si>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</si>
  <si>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</si>
  <si>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</si>
  <si>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</si>
  <si>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</si>
  <si>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</si>
  <si>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</si>
  <si>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</si>
  <si>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</si>
  <si>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</si>
  <si>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</si>
  <si>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</si>
  <si>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</si>
  <si>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</si>
  <si>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</si>
  <si>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</si>
  <si>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</si>
  <si>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</si>
  <si>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</si>
  <si>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</si>
  <si>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</si>
  <si>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</si>
  <si>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</si>
  <si>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</si>
  <si>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</si>
  <si>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</si>
  <si>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</si>
  <si>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</si>
  <si>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</si>
  <si>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</si>
  <si>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</si>
  <si>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</si>
  <si>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</si>
  <si>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</si>
  <si>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</si>
  <si>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</si>
  <si>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</si>
  <si>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</si>
  <si>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</si>
  <si>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</si>
  <si>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</si>
  <si>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</si>
  <si>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</si>
  <si>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</si>
  <si>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</si>
  <si>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</si>
  <si>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</si>
  <si>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</si>
  <si>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</si>
  <si>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</si>
  <si>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</si>
  <si>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</si>
  <si>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</si>
  <si>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</si>
  <si>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</si>
  <si>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</si>
  <si>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</si>
  <si>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</si>
  <si>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</si>
  <si>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</si>
  <si>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</si>
  <si>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</si>
  <si>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</si>
  <si>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</si>
  <si>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</si>
  <si>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</si>
  <si>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</si>
  <si>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</si>
  <si>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</si>
  <si>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</si>
  <si>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</si>
  <si>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</si>
  <si>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</si>
  <si>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</si>
  <si>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</si>
  <si>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</si>
  <si>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</si>
  <si>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</si>
  <si>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</si>
  <si>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</si>
  <si>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</si>
  <si>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</si>
  <si>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</si>
  <si>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</si>
  <si>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</si>
  <si>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</si>
  <si>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</si>
  <si>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</si>
  <si>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</si>
  <si>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</si>
  <si>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</si>
  <si>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</si>
  <si>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</si>
  <si>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</si>
  <si>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</si>
  <si>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</si>
  <si>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</si>
  <si>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</si>
  <si>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</si>
  <si>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</si>
  <si>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</si>
  <si>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</si>
  <si>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</si>
  <si>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</si>
  <si>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</si>
  <si>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</si>
  <si>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</si>
  <si>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</si>
  <si>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</si>
  <si>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</si>
  <si>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</si>
  <si>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</si>
  <si>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</si>
  <si>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</si>
  <si>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</si>
  <si>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</si>
  <si>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</si>
  <si>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</si>
  <si>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</si>
  <si>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</si>
  <si>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</si>
  <si>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</si>
  <si>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</si>
  <si>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</si>
  <si>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</si>
  <si>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</si>
  <si>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</si>
  <si>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</si>
  <si>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</si>
  <si>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</si>
  <si>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</si>
  <si>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</si>
  <si>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</si>
  <si>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</si>
  <si>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</si>
  <si>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</si>
  <si>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</si>
  <si>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</si>
  <si>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</si>
  <si>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</si>
  <si>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</si>
  <si>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</si>
  <si>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</si>
  <si>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</si>
  <si>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</si>
  <si>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</si>
  <si>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</si>
  <si>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</si>
  <si>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</si>
  <si>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</si>
  <si>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</si>
  <si>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</si>
  <si>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</si>
  <si>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</si>
  <si>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</si>
  <si>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</si>
  <si>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</si>
  <si>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</si>
  <si>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</si>
  <si>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</si>
  <si>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</si>
  <si>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</si>
  <si>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</si>
  <si>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</si>
  <si>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</si>
  <si>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</si>
  <si>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</si>
  <si>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</si>
  <si>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</si>
  <si>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</si>
  <si>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</si>
  <si>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</si>
  <si>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</si>
  <si>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</si>
  <si>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</si>
  <si>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</si>
  <si>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</si>
  <si>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</si>
  <si>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</si>
  <si>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</si>
  <si>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</si>
  <si>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</si>
  <si>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</si>
  <si>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</si>
  <si>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</si>
  <si>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</si>
  <si>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</si>
  <si>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</si>
  <si>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</si>
  <si>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</si>
  <si>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</si>
  <si>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</si>
  <si>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</si>
  <si>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</si>
  <si>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</si>
  <si>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</si>
  <si>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</si>
  <si>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</si>
  <si>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</si>
  <si>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</si>
  <si>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</si>
  <si>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</si>
  <si>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</si>
  <si>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</si>
  <si>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</si>
  <si>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</si>
  <si>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</si>
  <si>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</si>
  <si>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</si>
  <si>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</si>
  <si>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</si>
  <si>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</si>
  <si>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</si>
  <si>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</si>
  <si>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</si>
  <si>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</si>
  <si>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</si>
  <si>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</si>
  <si>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</si>
  <si>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</si>
  <si>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</si>
  <si>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</si>
  <si>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</si>
  <si>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</si>
  <si>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</si>
  <si>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</si>
  <si>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</si>
  <si>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</si>
  <si>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</si>
  <si>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</si>
  <si>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</si>
  <si>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</si>
  <si>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</si>
  <si>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</si>
  <si>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</si>
  <si>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</si>
  <si>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</si>
  <si>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</si>
  <si>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</si>
  <si>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</si>
  <si>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</si>
  <si>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</si>
  <si>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</si>
  <si>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</si>
  <si>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</si>
  <si>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</si>
  <si>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</si>
  <si>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</si>
  <si>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</si>
  <si>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</si>
  <si>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</si>
  <si>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</si>
  <si>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</si>
  <si>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</si>
  <si>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</si>
  <si>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</si>
  <si>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</si>
  <si>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</si>
  <si>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</si>
  <si>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</si>
  <si>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</si>
  <si>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</si>
  <si>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</si>
  <si>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</si>
  <si>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</si>
  <si>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</si>
  <si>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</si>
  <si>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</si>
  <si>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</si>
  <si>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</si>
  <si>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</si>
  <si>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</si>
  <si>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</si>
  <si>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</si>
  <si>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</si>
  <si>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</si>
  <si>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</si>
  <si>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</si>
  <si>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</si>
  <si>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</si>
  <si>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</si>
  <si>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</si>
  <si>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</si>
  <si>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</si>
  <si>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</si>
  <si>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</si>
  <si>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</si>
  <si>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</si>
  <si>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</si>
  <si>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</si>
  <si>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</si>
  <si>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</si>
  <si>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</si>
  <si>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</si>
  <si>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</si>
  <si>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</si>
  <si>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</si>
  <si>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</si>
  <si>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</si>
  <si>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</si>
  <si>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</si>
  <si>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</si>
  <si>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</si>
  <si>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</si>
  <si>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</si>
  <si>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</si>
  <si>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</si>
  <si>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</si>
  <si>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</si>
  <si>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</si>
  <si>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</si>
  <si>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</si>
  <si>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</si>
  <si>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</si>
  <si>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</si>
  <si>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</si>
  <si>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</si>
  <si>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</si>
  <si>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</si>
  <si>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</si>
  <si>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</si>
  <si>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</si>
  <si>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</si>
  <si>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</si>
  <si>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</si>
  <si>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</si>
  <si>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</si>
  <si>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</si>
  <si>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</si>
  <si>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</si>
  <si>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</si>
  <si>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</si>
  <si>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</si>
  <si>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</si>
  <si>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</si>
  <si>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</si>
  <si>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</si>
  <si>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</si>
  <si>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</si>
  <si>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</si>
  <si>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</si>
  <si>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</si>
  <si>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</si>
  <si>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</si>
  <si>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</si>
  <si>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</si>
  <si>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</si>
  <si>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</si>
  <si>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</si>
  <si>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</si>
  <si>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</si>
  <si>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</si>
  <si>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</si>
  <si>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</si>
  <si>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</si>
  <si>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</si>
  <si>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</si>
  <si>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</si>
  <si>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</si>
  <si>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</si>
  <si>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</si>
  <si>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</si>
  <si>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</si>
  <si>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</si>
  <si>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</si>
  <si>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</si>
  <si>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</si>
  <si>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</si>
  <si>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</si>
  <si>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</si>
  <si>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</si>
  <si>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</si>
  <si>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</si>
  <si>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</si>
  <si>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</si>
  <si>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</si>
  <si>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</si>
  <si>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</si>
  <si>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</si>
  <si>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</si>
  <si>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</si>
  <si>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</si>
  <si>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</si>
  <si>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</si>
  <si>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</si>
  <si>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</si>
  <si>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</si>
  <si>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</si>
  <si>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</si>
  <si>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</si>
  <si>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</si>
  <si>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</si>
  <si>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</si>
  <si>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</si>
  <si>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</si>
  <si>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</si>
  <si>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</si>
  <si>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</si>
  <si>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</si>
  <si>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</si>
  <si>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</si>
  <si>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</si>
  <si>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</si>
  <si>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</si>
  <si>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</si>
  <si>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</si>
  <si>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</si>
  <si>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</si>
  <si>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</si>
  <si>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</si>
  <si>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</si>
  <si>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</si>
  <si>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</si>
  <si>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</si>
  <si>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</si>
  <si>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</si>
  <si>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</si>
  <si>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</si>
  <si>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</si>
  <si>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</si>
  <si>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</si>
  <si>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</si>
  <si>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</si>
  <si>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</si>
  <si>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</si>
  <si>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</si>
  <si>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</si>
  <si>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</si>
  <si>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</si>
  <si>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</si>
  <si>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</si>
  <si>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</si>
  <si>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</si>
  <si>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</si>
  <si>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</si>
  <si>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</si>
  <si>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</si>
  <si>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</si>
  <si>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</si>
  <si>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</si>
  <si>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</si>
  <si>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</si>
  <si>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</si>
  <si>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</si>
  <si>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</si>
  <si>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</si>
  <si>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</si>
  <si>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</si>
  <si>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</si>
  <si>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</si>
  <si>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</si>
  <si>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</si>
  <si>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</si>
  <si>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</si>
  <si>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</si>
  <si>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</si>
  <si>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</si>
  <si>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</si>
  <si>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</si>
  <si>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</si>
  <si>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</si>
  <si>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</si>
  <si>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</si>
  <si>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</si>
  <si>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</si>
  <si>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</si>
  <si>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</si>
  <si>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</si>
  <si>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</si>
  <si>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</si>
  <si>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</si>
  <si>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</si>
  <si>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</si>
  <si>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</si>
  <si>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</si>
  <si>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</si>
  <si>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</si>
  <si>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</si>
  <si>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</si>
  <si>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</si>
  <si>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</si>
  <si>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</si>
  <si>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</si>
  <si>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</si>
  <si>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</si>
  <si>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</si>
  <si>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</si>
  <si>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</si>
  <si>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</si>
  <si>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</si>
  <si>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</si>
  <si>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</si>
  <si>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</si>
  <si>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</si>
  <si>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</si>
  <si>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</si>
  <si>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</si>
  <si>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</si>
  <si>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</si>
  <si>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</si>
  <si>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</si>
  <si>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</si>
  <si>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</si>
  <si>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</si>
  <si>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</si>
  <si>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</si>
  <si>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</si>
  <si>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</si>
  <si>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</si>
  <si>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</si>
  <si>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</si>
  <si>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</si>
  <si>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</si>
  <si>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</si>
  <si>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</si>
  <si>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</si>
  <si>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</si>
  <si>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</si>
  <si>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</si>
  <si>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</si>
  <si>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</si>
  <si>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</si>
  <si>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</si>
  <si>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</si>
  <si>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</si>
  <si>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</si>
  <si>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</si>
  <si>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</si>
  <si>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</si>
  <si>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</si>
  <si>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</si>
  <si>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</si>
  <si>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</si>
  <si>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</si>
  <si>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</si>
  <si>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</si>
  <si>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</si>
  <si>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</si>
  <si>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</si>
  <si>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</si>
  <si>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</si>
  <si>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</si>
  <si>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</si>
  <si>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</si>
  <si>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</si>
  <si>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</si>
  <si>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</si>
  <si>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</si>
  <si>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</si>
  <si>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</si>
  <si>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</si>
  <si>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</si>
  <si>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</si>
  <si>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</si>
  <si>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</si>
  <si>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</si>
  <si>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</si>
  <si>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</si>
  <si>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</si>
  <si>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</si>
  <si>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</si>
  <si>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</si>
  <si>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</si>
  <si>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</si>
  <si>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</si>
  <si>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</si>
  <si>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</si>
  <si>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</si>
  <si>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</si>
  <si>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</si>
  <si>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</si>
  <si>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</si>
  <si>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</si>
  <si>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</si>
  <si>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</si>
  <si>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</si>
  <si>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</si>
  <si>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</si>
  <si>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</si>
  <si>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</si>
  <si>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</si>
  <si>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</si>
  <si>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</si>
  <si>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</si>
  <si>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</si>
  <si>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</si>
  <si>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</si>
  <si>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</si>
  <si>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</si>
  <si>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</si>
  <si>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</si>
  <si>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</si>
  <si>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</si>
  <si>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</si>
  <si>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</si>
  <si>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</si>
  <si>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</si>
  <si>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</si>
  <si>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</si>
  <si>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</si>
  <si>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</si>
  <si>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</si>
  <si>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</si>
  <si>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</si>
  <si>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</si>
  <si>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</si>
  <si>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</si>
  <si>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</si>
  <si>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</si>
  <si>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</si>
  <si>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</si>
  <si>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</si>
  <si>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</si>
  <si>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</si>
  <si>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</si>
  <si>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</si>
  <si>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</si>
  <si>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</si>
  <si>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</si>
  <si>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</si>
  <si>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</si>
  <si>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</si>
  <si>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</si>
  <si>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</si>
  <si>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</si>
  <si>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</si>
  <si>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</si>
  <si>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</si>
  <si>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</si>
  <si>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</si>
  <si>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</si>
  <si>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</si>
  <si>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</si>
  <si>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</si>
  <si>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</si>
  <si>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</si>
  <si>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</si>
  <si>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</si>
  <si>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</si>
  <si>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</si>
  <si>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</si>
  <si>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</si>
  <si>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</si>
  <si>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</si>
  <si>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</si>
  <si>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</si>
  <si>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</si>
  <si>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</si>
  <si>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</si>
  <si>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</si>
  <si>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</si>
  <si>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</si>
  <si>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</si>
  <si>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</si>
  <si>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</si>
  <si>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</si>
  <si>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</si>
  <si>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</si>
  <si>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</si>
  <si>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</si>
  <si>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</si>
  <si>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</si>
  <si>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</si>
  <si>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</si>
  <si>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</si>
  <si>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</si>
  <si>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</si>
  <si>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</si>
  <si>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</si>
  <si>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</si>
  <si>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</si>
  <si>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</si>
  <si>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</si>
  <si>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</si>
  <si>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</si>
  <si>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</si>
  <si>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</si>
  <si>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</si>
  <si>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</si>
  <si>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</si>
  <si>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</si>
  <si>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</si>
  <si>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</si>
  <si>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</si>
  <si>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</si>
  <si>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</si>
  <si>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</si>
  <si>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</si>
  <si>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</si>
  <si>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</si>
  <si>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</si>
  <si>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</si>
  <si>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</si>
  <si>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</si>
  <si>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</si>
  <si>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</si>
  <si>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</si>
  <si>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</si>
  <si>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</si>
  <si>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</si>
  <si>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</si>
  <si>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</si>
  <si>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</si>
  <si>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</si>
  <si>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</si>
  <si>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</si>
  <si>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</si>
  <si>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</si>
  <si>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</si>
  <si>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</si>
  <si>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</si>
  <si>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</si>
  <si>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</si>
  <si>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</si>
  <si>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</si>
  <si>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</si>
  <si>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</si>
  <si>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</si>
  <si>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</si>
  <si>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</si>
  <si>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</si>
  <si>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</si>
  <si>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</si>
  <si>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</si>
  <si>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</si>
  <si>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</si>
  <si>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</si>
  <si>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</si>
  <si>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</si>
  <si>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</si>
  <si>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</si>
  <si>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</si>
  <si>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</si>
  <si>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</si>
  <si>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</si>
  <si>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</si>
  <si>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</si>
  <si>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</si>
  <si>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</si>
  <si>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</si>
  <si>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</si>
  <si>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</si>
  <si>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</si>
  <si>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</si>
  <si>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</si>
  <si>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</si>
  <si>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</si>
  <si>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</si>
  <si>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</si>
  <si>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</si>
  <si>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</si>
  <si>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</si>
  <si>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</si>
  <si>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</si>
  <si>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</si>
  <si>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</si>
  <si>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</si>
  <si>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</si>
  <si>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</si>
  <si>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</si>
  <si>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</si>
  <si>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</si>
  <si>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</si>
  <si>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</si>
  <si>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</si>
  <si>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</si>
  <si>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</si>
  <si>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</si>
  <si>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</si>
  <si>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</si>
  <si>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</si>
  <si>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</si>
  <si>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</si>
  <si>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</si>
  <si>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</si>
  <si>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</si>
  <si>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</si>
  <si>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</si>
  <si>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</si>
  <si>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</si>
  <si>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</si>
  <si>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</si>
  <si>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</si>
  <si>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</si>
  <si>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</si>
  <si>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</si>
  <si>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</si>
  <si>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</si>
  <si>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</si>
  <si>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</si>
  <si>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</si>
  <si>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</si>
  <si>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</si>
  <si>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</si>
  <si>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</si>
  <si>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</si>
  <si>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</si>
  <si>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</si>
  <si>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</si>
  <si>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</si>
  <si>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</si>
  <si>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</si>
  <si>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</si>
  <si>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</si>
  <si>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</si>
  <si>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</si>
  <si>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</si>
  <si>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</si>
  <si>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</si>
  <si>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</si>
  <si>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</si>
  <si>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</si>
  <si>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</si>
  <si>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</si>
  <si>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</si>
  <si>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</si>
  <si>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</si>
  <si>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</si>
  <si>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</si>
  <si>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</si>
  <si>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</si>
  <si>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</si>
  <si>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</si>
  <si>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</si>
  <si>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</si>
  <si>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</si>
  <si>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</si>
  <si>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</si>
  <si>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</si>
  <si>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</si>
  <si>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</si>
  <si>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</si>
  <si>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</si>
  <si>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</si>
  <si>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</si>
  <si>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</si>
  <si>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</si>
  <si>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</si>
  <si>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</si>
  <si>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</si>
  <si>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</si>
  <si>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</si>
  <si>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</si>
  <si>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</si>
  <si>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</si>
  <si>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</si>
  <si>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</si>
  <si>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</si>
  <si>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</si>
  <si>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</si>
  <si>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</si>
  <si>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</si>
  <si>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</si>
  <si>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</si>
  <si>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</si>
  <si>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</si>
  <si>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</si>
  <si>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</si>
  <si>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</si>
  <si>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</si>
  <si>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</si>
  <si>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</si>
  <si>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</si>
  <si>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</si>
  <si>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</si>
  <si>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</si>
  <si>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</si>
  <si>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</si>
  <si>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</si>
  <si>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</si>
  <si>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</si>
  <si>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</si>
  <si>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</si>
  <si>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</si>
  <si>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</si>
  <si>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</si>
  <si>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</si>
  <si>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</si>
  <si>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</si>
  <si>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</si>
  <si>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</si>
  <si>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</si>
  <si>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</si>
  <si>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</si>
  <si>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</si>
  <si>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</si>
  <si>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</si>
  <si>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</si>
  <si>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</si>
  <si>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</si>
  <si>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</si>
  <si>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</si>
  <si>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</si>
  <si>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</si>
  <si>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</si>
  <si>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</si>
  <si>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</si>
  <si>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</si>
  <si>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</si>
  <si>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</si>
  <si>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</si>
  <si>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</si>
  <si>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</si>
  <si>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</si>
  <si>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</si>
  <si>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</si>
  <si>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</si>
  <si>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</si>
  <si>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</si>
  <si>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</si>
  <si>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</si>
  <si>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</si>
  <si>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</si>
  <si>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</si>
  <si>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</si>
  <si>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</si>
  <si>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</si>
  <si>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</si>
  <si>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</si>
  <si>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</si>
  <si>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</si>
  <si>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</si>
  <si>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</si>
  <si>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</si>
  <si>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</si>
  <si>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</si>
  <si>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</si>
  <si>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</si>
  <si>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</si>
  <si>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</si>
  <si>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</si>
  <si>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</si>
  <si>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</si>
  <si>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</si>
  <si>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</si>
  <si>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</si>
  <si>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</si>
  <si>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</si>
  <si>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</si>
  <si>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</si>
  <si>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</si>
  <si>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</si>
  <si>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</si>
  <si>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</si>
  <si>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</si>
  <si>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</si>
  <si>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</si>
  <si>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</si>
  <si>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</si>
  <si>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</si>
  <si>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</si>
  <si>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</si>
  <si>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</si>
  <si>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</si>
  <si>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</si>
  <si>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</si>
  <si>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</si>
  <si>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</si>
  <si>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</si>
  <si>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</si>
  <si>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</si>
  <si>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</si>
  <si>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</si>
  <si>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</si>
  <si>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</si>
  <si>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</si>
  <si>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</si>
  <si>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</si>
  <si>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</si>
  <si>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</si>
  <si>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</si>
  <si>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</si>
  <si>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</si>
  <si>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</si>
  <si>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</si>
  <si>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</si>
  <si>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</si>
  <si>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</si>
  <si>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</si>
  <si>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</si>
  <si>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</si>
  <si>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</si>
  <si>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</si>
  <si>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</si>
  <si>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</si>
  <si>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</si>
  <si>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</si>
  <si>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</si>
  <si>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</si>
  <si>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</si>
  <si>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</si>
  <si>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</si>
  <si>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</si>
  <si>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</si>
  <si>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</si>
  <si>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</si>
  <si>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</si>
  <si>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</si>
  <si>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</si>
  <si>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</si>
  <si>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</si>
  <si>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</si>
  <si>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</si>
  <si>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</si>
  <si>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</si>
  <si>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</si>
  <si>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</si>
  <si>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</si>
  <si>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</si>
  <si>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</si>
  <si>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</si>
  <si>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</si>
  <si>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</si>
  <si>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</si>
  <si>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</si>
  <si>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</si>
  <si>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</si>
  <si>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</si>
  <si>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</si>
  <si>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</si>
  <si>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</si>
  <si>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</si>
  <si>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</si>
  <si>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</si>
  <si>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</si>
  <si>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</si>
  <si>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</si>
  <si>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</si>
  <si>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</si>
  <si>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</si>
  <si>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</si>
  <si>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</si>
  <si>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</si>
  <si>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</si>
  <si>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</si>
  <si>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</si>
  <si>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</si>
  <si>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</si>
  <si>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</si>
  <si>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</si>
  <si>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</si>
  <si>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</si>
  <si>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</si>
  <si>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</si>
  <si>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</si>
  <si>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</si>
  <si>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</si>
  <si>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</si>
  <si>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</si>
  <si>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</si>
  <si>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</si>
  <si>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</si>
  <si>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</si>
  <si>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</si>
  <si>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</si>
  <si>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</si>
  <si>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</si>
  <si>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</si>
  <si>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</si>
  <si>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</si>
  <si>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</si>
  <si>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</si>
  <si>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</si>
  <si>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</si>
  <si>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</si>
  <si>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</si>
  <si>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</si>
  <si>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</si>
  <si>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</si>
  <si>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</si>
  <si>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</si>
  <si>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</si>
  <si>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</si>
  <si>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</si>
  <si>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</si>
  <si>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</si>
  <si>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</si>
  <si>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</si>
  <si>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</si>
  <si>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</si>
  <si>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</si>
  <si>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</si>
  <si>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</si>
  <si>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</si>
  <si>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</si>
  <si>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</si>
  <si>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</si>
  <si>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</si>
  <si>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</si>
  <si>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</si>
  <si>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</si>
  <si>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</si>
  <si>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</si>
  <si>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</si>
  <si>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</si>
  <si>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</si>
  <si>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</si>
  <si>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</si>
  <si>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</si>
  <si>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</si>
  <si>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</si>
  <si>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</si>
  <si>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</si>
  <si>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</si>
  <si>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</si>
  <si>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</si>
  <si>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</si>
  <si>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</si>
  <si>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</si>
  <si>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</si>
  <si>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</si>
  <si>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</si>
  <si>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</si>
  <si>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</si>
  <si>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</si>
  <si>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</si>
  <si>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</si>
  <si>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</si>
  <si>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</si>
  <si>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</si>
  <si>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</si>
  <si>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</si>
  <si>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</si>
  <si>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</si>
  <si>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</si>
  <si>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</si>
  <si>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</si>
  <si>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</si>
  <si>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</si>
  <si>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</si>
  <si>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</si>
  <si>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</si>
  <si>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</si>
  <si>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</si>
  <si>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</si>
  <si>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</si>
  <si>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</si>
  <si>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</si>
  <si>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</si>
  <si>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</si>
  <si>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</si>
  <si>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</si>
  <si>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</si>
  <si>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</si>
  <si>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</si>
  <si>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</si>
  <si>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</si>
  <si>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</si>
  <si>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</si>
  <si>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</si>
  <si>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</si>
  <si>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</si>
  <si>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</si>
  <si>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</si>
  <si>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</si>
  <si>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</si>
  <si>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</si>
  <si>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</si>
  <si>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</si>
  <si>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</si>
  <si>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</si>
  <si>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</si>
  <si>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</si>
  <si>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</si>
  <si>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</si>
  <si>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</si>
  <si>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</si>
  <si>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</si>
  <si>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</si>
  <si>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</si>
  <si>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</si>
  <si>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</si>
  <si>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</si>
  <si>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</si>
  <si>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</si>
  <si>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</si>
  <si>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</si>
  <si>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</si>
  <si>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</si>
  <si>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</si>
  <si>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</si>
  <si>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</si>
  <si>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</si>
  <si>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</si>
  <si>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</si>
  <si>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</si>
  <si>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</si>
  <si>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</si>
  <si>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</si>
  <si>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</si>
  <si>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</si>
  <si>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</si>
  <si>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</si>
  <si>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</si>
  <si>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</si>
  <si>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</si>
  <si>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</si>
  <si>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</si>
  <si>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</si>
  <si>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</si>
  <si>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</si>
  <si>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</si>
  <si>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</si>
  <si>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</si>
  <si>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</si>
  <si>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</si>
  <si>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</si>
  <si>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</si>
  <si>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</si>
  <si>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</si>
  <si>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</si>
  <si>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</si>
  <si>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</si>
  <si>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</si>
  <si>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</si>
  <si>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</si>
  <si>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</si>
  <si>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</si>
  <si>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</si>
  <si>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</si>
  <si>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</si>
  <si>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</si>
  <si>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</si>
  <si>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</si>
  <si>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</si>
  <si>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</si>
  <si>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</si>
  <si>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</si>
  <si>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</si>
  <si>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</si>
  <si>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</si>
  <si>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</si>
  <si>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</si>
  <si>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</si>
  <si>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</si>
  <si>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</si>
  <si>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</si>
  <si>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</si>
  <si>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</si>
  <si>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</si>
  <si>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</si>
  <si>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</si>
  <si>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</si>
  <si>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</si>
  <si>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</si>
  <si>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</si>
  <si>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</si>
  <si>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</si>
  <si>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</si>
  <si>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</si>
  <si>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</si>
  <si>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</si>
  <si>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</si>
  <si>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</si>
  <si>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</si>
  <si>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</si>
  <si>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</si>
  <si>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</si>
  <si>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</si>
  <si>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</si>
  <si>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</si>
  <si>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</si>
  <si>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</si>
  <si>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</si>
  <si>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</si>
  <si>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</si>
  <si>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</si>
  <si>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</si>
  <si>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</si>
  <si>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</si>
  <si>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</si>
  <si>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</si>
  <si>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</si>
  <si>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</si>
  <si>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</si>
  <si>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</si>
  <si>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</si>
  <si>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</si>
  <si>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</si>
  <si>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</si>
  <si>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</si>
  <si>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</si>
  <si>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</si>
  <si>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</si>
  <si>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</si>
  <si>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</si>
  <si>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</si>
  <si>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</si>
  <si>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</si>
  <si>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</si>
  <si>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</si>
  <si>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</si>
  <si>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</si>
  <si>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</si>
  <si>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</si>
  <si>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</si>
  <si>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</si>
  <si>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</si>
  <si>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</si>
  <si>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</si>
  <si>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</si>
  <si>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</si>
  <si>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</si>
  <si>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</si>
  <si>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</si>
  <si>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</si>
  <si>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</si>
  <si>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</si>
  <si>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</si>
  <si>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</si>
  <si>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</si>
  <si>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</si>
  <si>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</si>
  <si>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</si>
  <si>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</si>
  <si>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</si>
  <si>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</si>
  <si>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</si>
  <si>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</si>
  <si>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</si>
  <si>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</si>
  <si>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</si>
  <si>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</si>
  <si>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</si>
  <si>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</si>
  <si>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</si>
  <si>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</si>
  <si>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</si>
  <si>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</si>
  <si>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</si>
  <si>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</si>
  <si>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</si>
  <si>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</si>
  <si>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</si>
  <si>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</si>
  <si>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</si>
  <si>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</si>
  <si>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</si>
  <si>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</si>
  <si>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</si>
  <si>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</si>
  <si>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</si>
  <si>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</si>
  <si>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</si>
  <si>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</si>
  <si>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</si>
  <si>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</si>
  <si>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</si>
  <si>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</si>
  <si>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</si>
  <si>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</si>
  <si>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</si>
  <si>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</si>
  <si>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</si>
  <si>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</si>
  <si>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</si>
  <si>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</si>
  <si>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</si>
  <si>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</si>
  <si>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</si>
  <si>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</si>
  <si>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</si>
  <si>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</si>
  <si>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</si>
  <si>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</si>
  <si>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</si>
  <si>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</si>
  <si>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</si>
  <si>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</si>
  <si>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</si>
  <si>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</si>
  <si>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</si>
  <si>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</si>
  <si>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</si>
  <si>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</si>
  <si>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</si>
  <si>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</si>
  <si>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</si>
  <si>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</si>
  <si>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</si>
  <si>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</si>
  <si>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</si>
  <si>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</si>
  <si>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</si>
  <si>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</si>
  <si>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</si>
  <si>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</si>
  <si>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</si>
  <si>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</si>
  <si>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</si>
  <si>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</si>
  <si>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</si>
  <si>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</si>
  <si>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</si>
  <si>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</si>
  <si>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</si>
  <si>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</si>
  <si>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</si>
  <si>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</si>
  <si>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</si>
  <si>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</si>
  <si>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</si>
  <si>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</si>
  <si>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</si>
  <si>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</si>
  <si>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</si>
  <si>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</si>
  <si>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</si>
  <si>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</si>
  <si>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</si>
  <si>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</si>
  <si>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</si>
  <si>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</si>
  <si>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</si>
  <si>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</si>
  <si>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</si>
  <si>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</si>
  <si>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</si>
  <si>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</si>
  <si>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</si>
  <si>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</si>
  <si>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</si>
  <si>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</si>
  <si>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</si>
  <si>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</si>
  <si>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</si>
  <si>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</si>
  <si>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</si>
  <si>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</si>
  <si>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</si>
  <si>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</si>
  <si>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</si>
  <si>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</si>
  <si>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</si>
  <si>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</si>
  <si>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</si>
  <si>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</si>
  <si>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</si>
  <si>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</si>
  <si>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</si>
  <si>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</si>
  <si>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</si>
  <si>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</si>
  <si>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</si>
  <si>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</si>
  <si>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</si>
  <si>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</si>
  <si>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</si>
  <si>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</si>
  <si>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</si>
  <si>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</si>
  <si>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</si>
  <si>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</si>
  <si>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</si>
  <si>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</si>
  <si>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</si>
  <si>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</si>
  <si>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</si>
  <si>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</si>
  <si>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</si>
  <si>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</si>
  <si>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</si>
  <si>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</si>
  <si>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</si>
  <si>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</si>
  <si>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</si>
  <si>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</si>
  <si>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</si>
  <si>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</si>
  <si>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</si>
  <si>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</si>
  <si>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</si>
  <si>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</si>
  <si>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</si>
  <si>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</si>
  <si>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</si>
  <si>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</si>
  <si>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</si>
  <si>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</si>
  <si>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</si>
  <si>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</si>
  <si>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</si>
  <si>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</si>
  <si>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</si>
  <si>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</si>
  <si>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</si>
  <si>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</si>
  <si>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</si>
  <si>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</si>
  <si>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</si>
  <si>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</si>
  <si>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</si>
  <si>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</si>
  <si>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</si>
  <si>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</si>
  <si>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</si>
  <si>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</si>
  <si>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</si>
  <si>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</si>
  <si>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</si>
  <si>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</si>
  <si>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</si>
  <si>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</si>
  <si>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</si>
  <si>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</si>
  <si>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</si>
  <si>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</si>
  <si>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</si>
  <si>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</si>
  <si>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</si>
  <si>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</si>
  <si>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</si>
  <si>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</si>
  <si>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</si>
  <si>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</si>
  <si>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</si>
  <si>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</si>
  <si>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</si>
  <si>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</si>
  <si>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</si>
  <si>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</si>
  <si>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</si>
  <si>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</si>
  <si>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</si>
  <si>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</si>
  <si>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</si>
  <si>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</si>
  <si>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</si>
  <si>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</si>
  <si>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</si>
  <si>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</si>
  <si>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</si>
  <si>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</si>
  <si>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</si>
  <si>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</si>
  <si>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</si>
  <si>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</si>
  <si>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</si>
  <si>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</si>
  <si>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</si>
  <si>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</si>
  <si>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</si>
  <si>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</si>
  <si>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</si>
  <si>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</si>
  <si>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</si>
  <si>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</si>
  <si>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</si>
  <si>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</si>
  <si>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</si>
  <si>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</si>
  <si>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</si>
  <si>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</si>
  <si>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</si>
  <si>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</si>
  <si>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</si>
  <si>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</si>
  <si>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</si>
  <si>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</si>
  <si>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</si>
  <si>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</si>
  <si>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</si>
  <si>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</si>
  <si>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</si>
  <si>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</si>
  <si>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</si>
  <si>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</si>
  <si>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</si>
  <si>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</si>
  <si>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</si>
  <si>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</si>
  <si>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</si>
  <si>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</si>
  <si>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</si>
  <si>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</si>
  <si>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</si>
  <si>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</si>
  <si>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</si>
  <si>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</si>
  <si>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</si>
  <si>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</si>
  <si>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</si>
  <si>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</si>
  <si>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</si>
  <si>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</si>
  <si>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</si>
  <si>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</si>
  <si>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</si>
  <si>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</si>
  <si>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</si>
  <si>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</si>
  <si>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</si>
  <si>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</si>
  <si>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</si>
  <si>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</si>
  <si>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</si>
  <si>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</si>
  <si>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</si>
  <si>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</si>
  <si>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</si>
  <si>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</si>
  <si>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</si>
  <si>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</si>
  <si>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</si>
  <si>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</si>
  <si>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</si>
  <si>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</si>
  <si>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</si>
  <si>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</si>
  <si>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</si>
  <si>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</si>
  <si>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</si>
  <si>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</si>
  <si>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</si>
  <si>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</si>
  <si>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</si>
  <si>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</si>
  <si>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</si>
  <si>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</si>
  <si>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</si>
  <si>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</si>
  <si>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</si>
  <si>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</si>
  <si>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</si>
  <si>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</si>
  <si>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</si>
  <si>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</si>
  <si>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</si>
  <si>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</si>
  <si>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</si>
  <si>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</si>
  <si>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</si>
  <si>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</si>
  <si>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</si>
  <si>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</si>
  <si>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</si>
  <si>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</si>
  <si>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</si>
  <si>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</si>
  <si>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</si>
  <si>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</si>
  <si>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</si>
  <si>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</si>
  <si>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</si>
  <si>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</si>
  <si>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</si>
  <si>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</si>
  <si>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</si>
  <si>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</si>
  <si>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</si>
  <si>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</si>
  <si>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</si>
  <si>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</si>
  <si>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</si>
  <si>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</si>
  <si>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</si>
  <si>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</si>
  <si>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</si>
  <si>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</si>
  <si>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</si>
  <si>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</si>
  <si>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</si>
  <si>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</si>
  <si>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</si>
  <si>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</si>
  <si>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</si>
  <si>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</si>
  <si>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</si>
  <si>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</si>
  <si>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</si>
  <si>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</si>
  <si>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</si>
  <si>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</si>
  <si>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</si>
  <si>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</si>
  <si>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</si>
  <si>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</si>
  <si>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</si>
  <si>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</si>
  <si>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</si>
  <si>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</si>
  <si>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</si>
  <si>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</si>
  <si>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</si>
  <si>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</si>
  <si>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</si>
  <si>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</si>
  <si>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</si>
  <si>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</si>
  <si>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</si>
  <si>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</si>
  <si>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</si>
  <si>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</si>
  <si>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</si>
  <si>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</si>
  <si>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</si>
  <si>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</si>
  <si>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</si>
  <si>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</si>
  <si>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</si>
  <si>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</si>
  <si>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</si>
  <si>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</si>
  <si>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</si>
  <si>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</si>
  <si>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</si>
  <si>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</si>
  <si>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</si>
  <si>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</si>
  <si>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</si>
  <si>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</si>
  <si>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</si>
  <si>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</si>
  <si>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</si>
  <si>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</si>
  <si>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</si>
  <si>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</si>
  <si>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</si>
  <si>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</si>
  <si>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</si>
  <si>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</si>
  <si>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</si>
  <si>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</si>
  <si>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</si>
  <si>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</si>
  <si>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</si>
  <si>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</si>
  <si>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</si>
  <si>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</si>
  <si>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</si>
  <si>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</si>
  <si>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</si>
  <si>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</si>
  <si>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</si>
  <si>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</si>
  <si>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</si>
  <si>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</si>
  <si>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</si>
  <si>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</si>
  <si>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</si>
  <si>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</si>
  <si>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</si>
  <si>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</si>
  <si>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</si>
  <si>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</si>
  <si>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</si>
  <si>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</si>
  <si>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</si>
  <si>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</si>
  <si>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</si>
  <si>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</si>
  <si>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</si>
  <si>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</si>
  <si>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</si>
  <si>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</si>
  <si>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</si>
  <si>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</si>
  <si>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</si>
  <si>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</si>
  <si>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</si>
  <si>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</si>
  <si>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</si>
  <si>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</si>
  <si>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</si>
  <si>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</si>
  <si>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</si>
  <si>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</si>
  <si>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</si>
  <si>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</si>
  <si>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</si>
  <si>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</si>
  <si>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</si>
  <si>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</si>
  <si>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</si>
  <si>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</si>
  <si>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</si>
  <si>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</si>
  <si>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</si>
  <si>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</si>
  <si>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</si>
  <si>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</si>
  <si>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</si>
  <si>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</si>
  <si>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</si>
  <si>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</si>
  <si>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</si>
  <si>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</si>
  <si>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</si>
  <si>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</si>
  <si>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</si>
  <si>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</si>
  <si>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</si>
  <si>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</si>
  <si>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</si>
  <si>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</si>
  <si>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</si>
  <si>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</si>
  <si>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</si>
  <si>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</si>
  <si>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</si>
  <si>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</si>
  <si>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</si>
  <si>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</si>
  <si>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</si>
  <si>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</si>
  <si>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</si>
  <si>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</si>
  <si>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</si>
  <si>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</si>
  <si>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</si>
  <si>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</si>
  <si>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</si>
  <si>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</si>
  <si>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</si>
  <si>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</si>
  <si>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</si>
  <si>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</si>
  <si>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</si>
  <si>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</si>
  <si>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</si>
  <si>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</si>
  <si>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</si>
  <si>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</si>
  <si>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</si>
  <si>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</si>
  <si>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</si>
  <si>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</si>
  <si>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</si>
  <si>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</si>
  <si>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</si>
  <si>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</si>
  <si>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</si>
  <si>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</si>
  <si>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</si>
  <si>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</si>
  <si>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</si>
  <si>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</si>
  <si>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</si>
  <si>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</si>
  <si>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</si>
  <si>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</si>
  <si>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</si>
  <si>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</si>
  <si>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</si>
  <si>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</si>
  <si>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</si>
  <si>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</si>
  <si>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</si>
  <si>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</si>
  <si>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</si>
  <si>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</si>
  <si>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</si>
  <si>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</si>
  <si>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</si>
  <si>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</si>
  <si>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</si>
  <si>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</si>
  <si>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</si>
  <si>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</si>
  <si>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</si>
  <si>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</si>
  <si>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</si>
  <si>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</si>
  <si>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</si>
  <si>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</si>
  <si>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</si>
  <si>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</si>
  <si>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</si>
  <si>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</si>
  <si>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</si>
  <si>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</si>
  <si>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</si>
  <si>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</si>
  <si>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</si>
  <si>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</si>
  <si>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</si>
  <si>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</si>
  <si>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</si>
  <si>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</si>
  <si>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</si>
  <si>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</si>
  <si>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</si>
  <si>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</si>
  <si>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</si>
  <si>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</si>
  <si>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</si>
  <si>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</si>
  <si>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</si>
  <si>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</si>
  <si>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</si>
  <si>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</si>
  <si>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</si>
  <si>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</si>
  <si>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</si>
  <si>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</si>
  <si>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</si>
  <si>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</si>
  <si>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</si>
  <si>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</si>
  <si>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</si>
  <si>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</si>
  <si>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</si>
  <si>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</si>
  <si>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</si>
  <si>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</si>
  <si>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</si>
  <si>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</si>
  <si>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</si>
  <si>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</si>
  <si>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</si>
  <si>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</si>
  <si>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</si>
  <si>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</si>
  <si>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</si>
  <si>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</si>
  <si>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</si>
  <si>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</si>
  <si>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</si>
  <si>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</si>
  <si>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</si>
  <si>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</si>
  <si>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</si>
  <si>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</si>
  <si>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</si>
  <si>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</si>
  <si>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</si>
  <si>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</si>
  <si>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</si>
  <si>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</si>
  <si>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</si>
  <si>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</si>
  <si>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</si>
  <si>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</si>
  <si>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</si>
  <si>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</si>
  <si>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</si>
  <si>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</si>
  <si>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</si>
  <si>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</si>
  <si>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</si>
  <si>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</si>
  <si>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</si>
  <si>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</si>
  <si>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</si>
  <si>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</si>
  <si>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</si>
  <si>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</si>
  <si>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</si>
  <si>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</si>
  <si>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</si>
  <si>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</si>
  <si>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</si>
  <si>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</si>
  <si>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</si>
  <si>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</si>
  <si>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</si>
  <si>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</si>
  <si>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</si>
  <si>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</si>
  <si>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</si>
  <si>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</si>
  <si>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</si>
  <si>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</si>
  <si>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</si>
  <si>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</si>
  <si>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</si>
  <si>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</si>
  <si>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</si>
  <si>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</si>
  <si>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</si>
  <si>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</si>
  <si>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</si>
  <si>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</si>
  <si>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</si>
  <si>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</si>
  <si>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</si>
  <si>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</si>
  <si>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</si>
  <si>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</si>
  <si>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</si>
  <si>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</si>
  <si>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</si>
  <si>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</si>
  <si>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</si>
  <si>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</si>
  <si>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</si>
  <si>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</si>
  <si>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</si>
  <si>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</si>
  <si>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</si>
  <si>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</si>
  <si>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</si>
  <si>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</si>
  <si>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</si>
  <si>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</si>
  <si>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</si>
  <si>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</si>
  <si>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</si>
  <si>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</si>
  <si>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</si>
  <si>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</si>
  <si>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</si>
  <si>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</si>
  <si>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</si>
  <si>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</si>
  <si>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</si>
  <si>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</si>
  <si>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</si>
  <si>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</si>
  <si>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</si>
  <si>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</si>
  <si>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</si>
  <si>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</si>
  <si>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</si>
  <si>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</si>
  <si>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</si>
  <si>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</si>
  <si>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</si>
  <si>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</si>
  <si>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</si>
  <si>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</si>
  <si>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</si>
  <si>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</si>
  <si>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</si>
  <si>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</si>
  <si>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</si>
  <si>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</si>
  <si>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</si>
  <si>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</si>
  <si>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</si>
  <si>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</si>
  <si>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</si>
  <si>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</si>
  <si>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</si>
  <si>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</si>
  <si>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</si>
  <si>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</si>
  <si>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</si>
  <si>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</si>
  <si>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</si>
  <si>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</si>
  <si>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</si>
  <si>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</si>
  <si>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</si>
  <si>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</si>
  <si>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</si>
  <si>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</si>
  <si>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</si>
  <si>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</si>
  <si>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</si>
  <si>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</si>
  <si>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</si>
  <si>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</si>
  <si>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</si>
  <si>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</si>
  <si>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</si>
  <si>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</si>
  <si>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</si>
  <si>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</si>
  <si>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</si>
  <si>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</si>
  <si>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</si>
  <si>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</si>
  <si>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</si>
  <si>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</si>
  <si>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</si>
  <si>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</si>
  <si>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</si>
  <si>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</si>
  <si>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</si>
  <si>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</si>
  <si>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</si>
  <si>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</si>
  <si>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</si>
  <si>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</si>
  <si>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</si>
  <si>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</si>
  <si>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</si>
  <si>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</si>
  <si>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</si>
  <si>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</si>
  <si>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</si>
  <si>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</si>
  <si>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</si>
  <si>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</si>
  <si>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</si>
  <si>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</si>
  <si>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</si>
  <si>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</si>
  <si>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</si>
  <si>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</si>
  <si>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</si>
  <si>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</si>
  <si>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</si>
  <si>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</si>
  <si>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</si>
  <si>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</si>
  <si>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</si>
  <si>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</si>
  <si>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</si>
  <si>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</si>
  <si>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</si>
  <si>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</si>
  <si>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</si>
  <si>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</si>
  <si>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</si>
  <si>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</si>
  <si>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</si>
  <si>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</si>
  <si>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</si>
  <si>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</si>
  <si>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</si>
  <si>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</si>
  <si>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</si>
  <si>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</si>
  <si>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</si>
  <si>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</si>
  <si>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</si>
  <si>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</si>
  <si>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</si>
  <si>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</si>
  <si>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</si>
  <si>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</si>
  <si>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</si>
  <si>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</si>
  <si>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</si>
  <si>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</si>
  <si>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</si>
  <si>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</si>
  <si>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</si>
  <si>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</si>
  <si>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</si>
  <si>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</si>
  <si>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</si>
  <si>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</si>
  <si>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</si>
  <si>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</si>
  <si>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</si>
  <si>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</si>
  <si>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</si>
  <si>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</si>
  <si>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</si>
  <si>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</si>
  <si>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</si>
  <si>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</si>
  <si>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</si>
  <si>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</si>
  <si>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</si>
  <si>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</si>
  <si>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</si>
  <si>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</si>
  <si>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</si>
  <si>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</si>
  <si>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</si>
  <si>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</si>
  <si>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</si>
  <si>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</si>
  <si>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</si>
  <si>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</si>
  <si>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</si>
  <si>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</si>
  <si>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</si>
  <si>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</si>
  <si>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</si>
  <si>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</si>
  <si>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</si>
  <si>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</si>
  <si>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</si>
  <si>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</si>
  <si>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</si>
  <si>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</si>
  <si>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</si>
  <si>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</si>
  <si>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</si>
  <si>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</si>
  <si>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</si>
  <si>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</si>
  <si>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</si>
  <si>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</si>
  <si>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</si>
  <si>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</si>
  <si>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</si>
  <si>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</si>
  <si>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</si>
  <si>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</si>
  <si>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</si>
  <si>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</si>
  <si>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</si>
  <si>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</si>
  <si>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</si>
  <si>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</si>
  <si>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</si>
  <si>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</si>
  <si>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</si>
  <si>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</si>
  <si>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</si>
  <si>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</si>
  <si>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</si>
  <si>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</si>
  <si>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</si>
  <si>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</si>
  <si>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</si>
  <si>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</si>
  <si>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</si>
  <si>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</si>
  <si>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</si>
  <si>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</si>
  <si>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</si>
  <si>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</si>
  <si>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</si>
  <si>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</si>
  <si>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</si>
  <si>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</si>
  <si>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</si>
  <si>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</si>
  <si>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</si>
  <si>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</si>
  <si>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</si>
  <si>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</si>
  <si>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</si>
  <si>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</si>
  <si>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</si>
  <si>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</si>
  <si>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</si>
  <si>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</si>
  <si>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</si>
  <si>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</si>
  <si>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</si>
  <si>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</si>
  <si>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</si>
  <si>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</si>
  <si>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</si>
  <si>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</si>
  <si>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</si>
  <si>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</si>
  <si>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</si>
  <si>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</si>
  <si>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</si>
  <si>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</si>
  <si>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</si>
  <si>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</si>
  <si>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</si>
  <si>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</si>
  <si>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</si>
  <si>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</si>
  <si>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</si>
  <si>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</si>
  <si>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</si>
  <si>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</si>
  <si>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</si>
  <si>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</si>
  <si>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</si>
  <si>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</si>
  <si>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</si>
  <si>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</si>
  <si>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</si>
  <si>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</si>
  <si>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</si>
  <si>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</si>
  <si>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</si>
  <si>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</si>
  <si>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</si>
  <si>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</si>
  <si>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</si>
  <si>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</si>
  <si>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</si>
  <si>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</si>
  <si>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</si>
  <si>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</si>
  <si>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</si>
  <si>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</si>
  <si>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</si>
  <si>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</si>
  <si>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</si>
  <si>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</si>
  <si>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</si>
  <si>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</si>
  <si>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</si>
  <si>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</si>
  <si>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</si>
  <si>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</si>
  <si>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</si>
  <si>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</si>
  <si>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</si>
  <si>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</si>
  <si>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</si>
  <si>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</si>
  <si>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</si>
  <si>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</si>
  <si>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</si>
  <si>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</si>
  <si>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</si>
  <si>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</si>
  <si>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</si>
  <si>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</si>
  <si>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</si>
  <si>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</si>
  <si>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</si>
  <si>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</si>
  <si>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</si>
  <si>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</si>
  <si>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</si>
  <si>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</si>
  <si>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</si>
  <si>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</si>
  <si>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</si>
  <si>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</si>
  <si>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</si>
  <si>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</si>
  <si>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</si>
  <si>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</si>
  <si>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</si>
  <si>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</si>
  <si>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</si>
  <si>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</si>
  <si>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</si>
  <si>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</si>
  <si>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</si>
  <si>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</si>
  <si>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</si>
  <si>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</si>
  <si>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</si>
  <si>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</si>
  <si>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</si>
  <si>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</si>
  <si>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</si>
  <si>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</si>
  <si>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</si>
  <si>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</si>
  <si>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</si>
  <si>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</si>
  <si>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</si>
  <si>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</si>
  <si>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</si>
  <si>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</si>
  <si>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</si>
  <si>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</si>
  <si>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</si>
  <si>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</si>
  <si>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</si>
  <si>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</si>
  <si>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</si>
  <si>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</si>
  <si>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</si>
  <si>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</si>
  <si>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</si>
  <si>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</si>
  <si>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</si>
  <si>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</si>
  <si>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</si>
  <si>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</si>
  <si>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</si>
  <si>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</si>
  <si>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</si>
  <si>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</si>
  <si>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</si>
  <si>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</si>
  <si>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</si>
  <si>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</si>
  <si>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</si>
  <si>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</si>
  <si>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</si>
  <si>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</si>
  <si>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</si>
  <si>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</si>
  <si>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</si>
  <si>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</si>
  <si>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</si>
  <si>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</si>
  <si>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</si>
  <si>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</si>
  <si>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</si>
  <si>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</si>
  <si>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</si>
  <si>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</si>
  <si>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</si>
  <si>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</si>
  <si>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</si>
  <si>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</si>
  <si>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</si>
  <si>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</si>
  <si>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</si>
  <si>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</si>
  <si>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</si>
  <si>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</si>
  <si>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</si>
  <si>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</si>
  <si>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</si>
  <si>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</si>
  <si>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</si>
  <si>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</si>
  <si>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</si>
  <si>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</si>
  <si>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</si>
  <si>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</si>
  <si>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</si>
  <si>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</si>
  <si>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</si>
  <si>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</si>
  <si>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</si>
  <si>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</si>
  <si>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</si>
  <si>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</si>
  <si>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</si>
  <si>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</si>
  <si>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</si>
  <si>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</si>
  <si>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</si>
  <si>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</si>
  <si>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</si>
  <si>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</si>
  <si>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</si>
  <si>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</si>
  <si>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</si>
  <si>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</si>
  <si>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</si>
  <si>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</si>
  <si>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</si>
  <si>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</si>
  <si>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</si>
  <si>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</si>
  <si>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</si>
  <si>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</si>
  <si>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</si>
  <si>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</si>
  <si>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</si>
  <si>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</si>
  <si>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</si>
  <si>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</si>
  <si>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</si>
  <si>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</si>
  <si>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</si>
  <si>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</si>
  <si>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</si>
  <si>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</si>
  <si>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</si>
  <si>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</si>
  <si>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</si>
  <si>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</si>
  <si>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</si>
  <si>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</si>
  <si>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</si>
  <si>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</si>
  <si>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</si>
  <si>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</si>
  <si>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</si>
  <si>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</si>
  <si>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</si>
  <si>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</si>
  <si>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</si>
  <si>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</si>
  <si>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</si>
  <si>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</si>
  <si>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</si>
  <si>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</si>
  <si>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</si>
  <si>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</si>
  <si>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</si>
  <si>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</si>
  <si>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</si>
  <si>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</si>
  <si>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</si>
  <si>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</si>
  <si>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</si>
  <si>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</si>
  <si>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</si>
  <si>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</si>
  <si>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</si>
  <si>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</si>
  <si>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</si>
  <si>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</si>
  <si>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</si>
  <si>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</si>
  <si>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</si>
  <si>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</si>
  <si>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</si>
  <si>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</si>
  <si>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</si>
  <si>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</si>
  <si>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</si>
  <si>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</si>
  <si>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</si>
  <si>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</si>
  <si>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</si>
  <si>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</si>
  <si>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</si>
  <si>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</si>
  <si>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</si>
  <si>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</si>
  <si>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</si>
  <si>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</si>
  <si>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</si>
  <si>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</si>
  <si>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</si>
  <si>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</si>
  <si>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</si>
  <si>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</si>
  <si>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</si>
  <si>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</si>
  <si>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</si>
  <si>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</si>
  <si>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</si>
  <si>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</si>
  <si>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</si>
  <si>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</si>
  <si>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</si>
  <si>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</si>
  <si>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</si>
  <si>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</si>
  <si>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</si>
  <si>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</si>
  <si>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</si>
  <si>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</si>
  <si>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</si>
  <si>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</si>
  <si>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</si>
  <si>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</si>
  <si>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</si>
  <si>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</si>
  <si>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</si>
  <si>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</si>
  <si>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</si>
  <si>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</si>
  <si>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</si>
  <si>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</si>
  <si>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</si>
  <si>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</si>
  <si>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</si>
  <si>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</si>
  <si>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</si>
  <si>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</si>
  <si>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</si>
  <si>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</si>
  <si>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</si>
  <si>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</si>
  <si>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</si>
  <si>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</si>
  <si>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</si>
  <si>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</si>
  <si>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</si>
  <si>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</si>
  <si>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</si>
  <si>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</si>
  <si>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</si>
  <si>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</si>
  <si>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</si>
  <si>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</si>
  <si>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</si>
  <si>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</si>
  <si>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</si>
  <si>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</si>
  <si>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</si>
  <si>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</si>
  <si>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</si>
  <si>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</si>
  <si>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</si>
  <si>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</si>
  <si>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</si>
  <si>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</si>
  <si>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</si>
  <si>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</si>
  <si>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</si>
  <si>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</si>
  <si>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</si>
  <si>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</si>
  <si>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</si>
  <si>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</si>
  <si>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</si>
  <si>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</si>
  <si>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</si>
  <si>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</si>
  <si>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</si>
  <si>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</si>
  <si>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</si>
  <si>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</si>
  <si>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</si>
  <si>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</si>
  <si>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</si>
  <si>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</si>
  <si>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</si>
  <si>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</si>
  <si>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</si>
  <si>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</si>
  <si>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</si>
  <si>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</si>
  <si>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</si>
  <si>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</si>
  <si>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</si>
  <si>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</si>
  <si>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</si>
  <si>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</si>
  <si>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</si>
  <si>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</si>
  <si>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</si>
  <si>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</si>
  <si>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</si>
  <si>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</si>
  <si>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</si>
  <si>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</si>
  <si>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</si>
  <si>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</si>
  <si>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</si>
  <si>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</si>
  <si>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</si>
  <si>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</si>
  <si>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</si>
  <si>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</si>
  <si>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</si>
  <si>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</si>
  <si>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</si>
  <si>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</si>
  <si>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</si>
  <si>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</si>
  <si>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</si>
  <si>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</si>
  <si>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</si>
  <si>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</si>
  <si>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</si>
  <si>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</si>
  <si>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</si>
  <si>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</si>
  <si>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</si>
  <si>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</si>
  <si>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</si>
  <si>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</si>
  <si>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</si>
  <si>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</si>
  <si>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</si>
  <si>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</si>
  <si>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</si>
  <si>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</si>
  <si>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</si>
  <si>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</si>
  <si>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</si>
  <si>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</si>
  <si>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</si>
  <si>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</si>
  <si>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</si>
  <si>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</si>
  <si>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</si>
  <si>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</si>
  <si>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</si>
  <si>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</si>
  <si>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</si>
  <si>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</si>
  <si>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</si>
  <si>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</si>
  <si>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</si>
  <si>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</si>
  <si>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</si>
  <si>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</si>
  <si>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</si>
  <si>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</si>
  <si>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</si>
  <si>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</si>
  <si>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</si>
  <si>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</si>
  <si>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</si>
  <si>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</si>
  <si>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</si>
  <si>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</si>
  <si>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</si>
  <si>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</si>
  <si>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</si>
  <si>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</si>
  <si>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</si>
  <si>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</si>
  <si>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</si>
  <si>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</si>
  <si>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</si>
  <si>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</si>
  <si>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</si>
  <si>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</si>
  <si>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</si>
  <si>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</si>
  <si>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</si>
  <si>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</si>
  <si>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</si>
  <si>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</si>
  <si>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</si>
  <si>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</si>
  <si>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</si>
  <si>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</si>
  <si>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</si>
  <si>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</si>
  <si>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</si>
  <si>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</si>
  <si>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</si>
  <si>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</si>
  <si>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</si>
  <si>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</si>
  <si>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</si>
  <si>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</si>
  <si>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</si>
  <si>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</si>
  <si>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</si>
  <si>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</si>
  <si>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</si>
  <si>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</si>
  <si>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</si>
  <si>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</si>
  <si>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</si>
  <si>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</si>
  <si>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</si>
  <si>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</si>
  <si>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</si>
  <si>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</si>
  <si>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</si>
  <si>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</si>
  <si>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</si>
  <si>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</si>
  <si>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</si>
  <si>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</si>
  <si>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</si>
  <si>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</si>
  <si>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</si>
  <si>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</si>
  <si>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</si>
  <si>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</si>
  <si>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</si>
  <si>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</si>
  <si>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</si>
  <si>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</si>
  <si>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</si>
  <si>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</si>
  <si>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</si>
  <si>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</si>
  <si>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</si>
  <si>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</si>
  <si>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</si>
  <si>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</si>
  <si>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</si>
  <si>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</si>
  <si>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</si>
  <si>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</si>
  <si>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</si>
  <si>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</si>
  <si>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</si>
  <si>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</si>
  <si>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</si>
  <si>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</si>
  <si>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</si>
  <si>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</si>
  <si>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</si>
  <si>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</si>
  <si>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</si>
  <si>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</si>
  <si>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</si>
  <si>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</si>
  <si>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</si>
  <si>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</si>
  <si>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</si>
  <si>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</si>
  <si>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</si>
  <si>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</si>
  <si>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</si>
  <si>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</si>
  <si>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</si>
  <si>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</si>
  <si>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</si>
  <si>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</si>
  <si>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</si>
  <si>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</si>
  <si>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</si>
  <si>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</si>
  <si>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</si>
  <si>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</si>
  <si>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</si>
  <si>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</si>
  <si>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</si>
  <si>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</si>
  <si>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</si>
  <si>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</si>
  <si>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</si>
  <si>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</si>
  <si>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</si>
  <si>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</si>
  <si>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</si>
  <si>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</si>
  <si>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</si>
  <si>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</si>
  <si>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</si>
  <si>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</si>
  <si>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</si>
  <si>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</si>
  <si>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</si>
  <si>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</si>
  <si>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</si>
  <si>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</si>
  <si>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</si>
  <si>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</si>
  <si>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</si>
  <si>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</si>
  <si>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</si>
  <si>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</si>
  <si>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</si>
  <si>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</si>
  <si>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</si>
  <si>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</si>
  <si>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</si>
  <si>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</si>
  <si>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</si>
  <si>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</si>
  <si>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</si>
  <si>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</si>
  <si>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</si>
  <si>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</si>
  <si>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</si>
  <si>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</si>
  <si>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</si>
  <si>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</si>
  <si>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</si>
  <si>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</si>
  <si>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</si>
  <si>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</si>
  <si>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</si>
  <si>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</si>
  <si>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</si>
  <si>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</si>
  <si>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</si>
  <si>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</si>
  <si>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</si>
  <si>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</si>
  <si>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</si>
  <si>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</si>
  <si>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</si>
  <si>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</si>
  <si>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</si>
  <si>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</si>
  <si>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</si>
  <si>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</si>
  <si>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</si>
  <si>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</si>
  <si>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</si>
  <si>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</si>
  <si>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</si>
  <si>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</si>
  <si>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</si>
  <si>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</si>
  <si>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</si>
  <si>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</si>
  <si>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</si>
  <si>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</si>
  <si>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</si>
  <si>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</si>
  <si>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</si>
  <si>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</si>
  <si>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</si>
  <si>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</si>
  <si>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</si>
  <si>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</si>
  <si>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</si>
  <si>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</si>
  <si>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</si>
  <si>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</si>
  <si>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</si>
  <si>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</si>
  <si>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</si>
  <si>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</si>
  <si>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</si>
  <si>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</si>
  <si>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</si>
  <si>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</si>
  <si>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</si>
  <si>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</si>
  <si>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</si>
  <si>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</si>
  <si>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</si>
  <si>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</si>
  <si>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</si>
  <si>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</si>
  <si>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</si>
  <si>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</si>
  <si>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</si>
  <si>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</si>
  <si>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</si>
  <si>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</si>
  <si>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</si>
  <si>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</si>
  <si>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</si>
  <si>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</si>
  <si>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</si>
  <si>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</si>
  <si>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</si>
  <si>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</si>
  <si>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</si>
  <si>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</si>
  <si>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</si>
  <si>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</si>
  <si>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</si>
  <si>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</si>
  <si>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</si>
  <si>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</si>
  <si>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</si>
  <si>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</si>
  <si>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</si>
  <si>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</si>
  <si>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</si>
  <si>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</si>
  <si>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</si>
  <si>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</si>
  <si>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</si>
  <si>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</si>
  <si>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</si>
  <si>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</si>
  <si>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</si>
  <si>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</si>
  <si>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</si>
  <si>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</si>
  <si>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</si>
  <si>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</si>
  <si>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</si>
  <si>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</si>
  <si>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</si>
  <si>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</si>
  <si>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</si>
  <si>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</si>
  <si>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</si>
  <si>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</si>
  <si>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</si>
  <si>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</si>
  <si>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</si>
  <si>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</si>
  <si>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</si>
  <si>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</si>
  <si>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</si>
  <si>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</si>
  <si>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</si>
  <si>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</si>
  <si>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</si>
  <si>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</si>
  <si>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</si>
  <si>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</si>
  <si>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</si>
  <si>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</si>
  <si>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</si>
  <si>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</si>
  <si>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</si>
  <si>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</si>
  <si>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</si>
  <si>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</si>
  <si>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</si>
  <si>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</si>
  <si>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</si>
  <si>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</si>
  <si>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</si>
  <si>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</si>
  <si>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</si>
  <si>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</si>
  <si>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</si>
  <si>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</si>
  <si>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</si>
  <si>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</si>
  <si>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</si>
  <si>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</si>
  <si>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</si>
  <si>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</si>
  <si>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</si>
  <si>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</si>
  <si>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</si>
  <si>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</si>
  <si>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</si>
  <si>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</si>
  <si>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</si>
  <si>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</si>
  <si>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</si>
  <si>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</si>
  <si>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</si>
  <si>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</si>
  <si>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</si>
  <si>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</si>
  <si>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</si>
  <si>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</si>
  <si>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</si>
  <si>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</si>
  <si>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</si>
  <si>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</si>
  <si>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</si>
  <si>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</si>
  <si>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</si>
  <si>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</si>
  <si>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</si>
  <si>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</si>
  <si>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</si>
  <si>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</si>
  <si>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</si>
  <si>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</si>
  <si>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</si>
  <si>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</si>
  <si>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</si>
  <si>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</si>
  <si>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</si>
  <si>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</si>
  <si>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</si>
  <si>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</si>
  <si>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</si>
  <si>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</si>
  <si>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</si>
  <si>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</si>
  <si>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</si>
  <si>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</si>
  <si>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</si>
  <si>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</si>
  <si>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</si>
  <si>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</si>
  <si>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</si>
  <si>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</si>
  <si>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</si>
  <si>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</si>
  <si>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</si>
  <si>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</si>
  <si>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</si>
  <si>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</si>
  <si>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</si>
  <si>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</si>
  <si>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</si>
  <si>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</si>
  <si>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</si>
  <si>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</si>
  <si>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</si>
  <si>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</si>
  <si>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</si>
  <si>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</si>
  <si>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</si>
  <si>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</si>
  <si>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</si>
  <si>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</si>
  <si>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</si>
  <si>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</si>
  <si>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</si>
  <si>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</si>
  <si>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</si>
  <si>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</si>
  <si>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</si>
  <si>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</si>
  <si>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</si>
  <si>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</si>
  <si>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</si>
  <si>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</si>
  <si>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</si>
  <si>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</si>
  <si>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</si>
  <si>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</si>
  <si>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</si>
  <si>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</si>
  <si>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</si>
  <si>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</si>
  <si>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</si>
  <si>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</si>
  <si>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</si>
  <si>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</si>
  <si>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</si>
  <si>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</si>
  <si>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</si>
  <si>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</si>
  <si>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</si>
  <si>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</si>
  <si>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</si>
  <si>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</si>
  <si>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</si>
  <si>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</si>
  <si>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</si>
  <si>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</si>
  <si>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</si>
  <si>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</si>
  <si>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</si>
  <si>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</si>
  <si>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</si>
  <si>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</si>
  <si>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</si>
  <si>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</si>
  <si>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</si>
  <si>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</si>
  <si>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</si>
  <si>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</si>
  <si>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</si>
  <si>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</si>
  <si>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</si>
  <si>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</si>
  <si>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</si>
  <si>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</si>
  <si>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</si>
  <si>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</si>
  <si>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</si>
  <si>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</si>
  <si>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</si>
  <si>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</si>
  <si>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</si>
  <si>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</si>
  <si>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</si>
  <si>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</si>
  <si>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</si>
  <si>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</si>
  <si>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</si>
  <si>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</si>
  <si>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</si>
  <si>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</si>
  <si>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</si>
  <si>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</si>
  <si>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</si>
  <si>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</si>
  <si>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</si>
  <si>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</si>
  <si>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</si>
  <si>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</si>
  <si>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</si>
  <si>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</si>
  <si>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</si>
  <si>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</si>
  <si>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</si>
  <si>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</si>
  <si>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</si>
  <si>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</si>
  <si>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</si>
  <si>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</si>
  <si>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</si>
  <si>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</si>
  <si>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</si>
  <si>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</si>
  <si>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</si>
  <si>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</si>
  <si>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</si>
  <si>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</si>
  <si>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</si>
  <si>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</si>
  <si>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</si>
  <si>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</si>
  <si>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</si>
  <si>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</si>
  <si>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</si>
  <si>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</si>
  <si>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</si>
  <si>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</si>
  <si>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</si>
  <si>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</si>
  <si>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</si>
  <si>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</si>
  <si>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</si>
  <si>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</si>
  <si>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</si>
  <si>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</si>
  <si>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</si>
  <si>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</si>
  <si>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</si>
  <si>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</si>
  <si>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</si>
  <si>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</si>
  <si>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</si>
  <si>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</si>
  <si>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</si>
  <si>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</si>
  <si>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</si>
  <si>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</si>
  <si>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</si>
  <si>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</si>
  <si>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</si>
  <si>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</si>
  <si>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</si>
  <si>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</si>
  <si>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</si>
  <si>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</si>
  <si>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</si>
  <si>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</si>
  <si>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</si>
  <si>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</si>
  <si>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</si>
  <si>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</si>
  <si>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</si>
  <si>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</si>
  <si>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</si>
  <si>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</si>
  <si>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</si>
  <si>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</si>
  <si>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</si>
  <si>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</si>
  <si>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</si>
  <si>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</si>
  <si>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</si>
  <si>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</si>
  <si>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</si>
  <si>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</si>
  <si>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</si>
  <si>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</si>
  <si>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</si>
  <si>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</si>
  <si>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</si>
  <si>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</si>
  <si>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</si>
  <si>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</si>
  <si>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</si>
  <si>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</si>
  <si>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</si>
  <si>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</si>
  <si>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</si>
  <si>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</si>
  <si>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</si>
  <si>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</si>
  <si>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</si>
  <si>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</si>
  <si>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</si>
  <si>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</si>
  <si>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</si>
  <si>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</si>
  <si>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</si>
  <si>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</si>
  <si>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</si>
  <si>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</si>
  <si>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</si>
  <si>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</si>
  <si>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</si>
  <si>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</si>
  <si>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</si>
  <si>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</si>
  <si>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</si>
  <si>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</si>
  <si>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</si>
  <si>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</si>
  <si>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</si>
  <si>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</si>
  <si>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</si>
  <si>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</si>
  <si>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</si>
  <si>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</si>
  <si>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</si>
  <si>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</si>
  <si>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</si>
  <si>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</si>
  <si>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</si>
  <si>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</si>
  <si>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</si>
  <si>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</si>
  <si>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</si>
  <si>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</si>
  <si>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</si>
  <si>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</si>
  <si>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</si>
  <si>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</si>
  <si>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</si>
  <si>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</si>
  <si>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</si>
  <si>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</si>
  <si>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</si>
  <si>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</si>
  <si>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</si>
  <si>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</si>
  <si>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</si>
  <si>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</si>
  <si>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</si>
  <si>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</si>
  <si>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</si>
  <si>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</si>
  <si>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</si>
  <si>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</si>
  <si>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</si>
  <si>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</si>
  <si>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</si>
  <si>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</si>
  <si>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</si>
  <si>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</si>
  <si>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</si>
  <si>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</si>
  <si>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</si>
  <si>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</si>
  <si>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</si>
  <si>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</si>
  <si>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</si>
  <si>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</si>
  <si>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</si>
  <si>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</si>
  <si>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</si>
  <si>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</si>
  <si>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</si>
  <si>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</si>
  <si>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</si>
  <si>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</si>
  <si>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</si>
  <si>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</si>
  <si>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</si>
  <si>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</si>
  <si>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</si>
  <si>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</si>
  <si>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</si>
  <si>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</si>
  <si>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</si>
  <si>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</si>
  <si>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</si>
  <si>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</si>
  <si>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</si>
  <si>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</si>
  <si>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</si>
  <si>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</si>
  <si>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</si>
  <si>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</si>
  <si>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</si>
  <si>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</si>
  <si>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</si>
  <si>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</si>
  <si>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</si>
  <si>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</si>
  <si>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</si>
  <si>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</si>
  <si>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</si>
  <si>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</si>
  <si>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</si>
  <si>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</si>
  <si>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</si>
  <si>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</si>
  <si>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</si>
  <si>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</si>
  <si>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</si>
  <si>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</si>
  <si>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</si>
  <si>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</si>
  <si>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</si>
  <si>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</si>
  <si>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</si>
  <si>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</si>
  <si>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</si>
  <si>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</si>
  <si>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</si>
  <si>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</si>
  <si>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</si>
  <si>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</si>
  <si>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</si>
  <si>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</si>
  <si>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</si>
  <si>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</si>
  <si>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</si>
  <si>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</si>
  <si>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</si>
  <si>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</si>
  <si>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</si>
  <si>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</si>
  <si>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</si>
  <si>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</si>
  <si>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</si>
  <si>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</si>
  <si>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</si>
  <si>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</si>
  <si>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</si>
  <si>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</si>
  <si>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</si>
  <si>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</si>
  <si>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</si>
  <si>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</si>
  <si>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</si>
  <si>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</si>
  <si>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</si>
  <si>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</si>
  <si>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</si>
  <si>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</si>
  <si>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</si>
  <si>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</si>
  <si>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</si>
  <si>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</si>
  <si>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</si>
  <si>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</si>
  <si>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</si>
  <si>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</si>
  <si>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</si>
  <si>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</si>
  <si>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</si>
  <si>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</si>
  <si>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</si>
  <si>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</si>
  <si>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</si>
  <si>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</si>
  <si>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</si>
  <si>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</si>
  <si>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</si>
  <si>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</si>
  <si>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</si>
  <si>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</si>
  <si>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</si>
  <si>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</si>
  <si>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</si>
  <si>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</si>
  <si>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</si>
  <si>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</si>
  <si>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</si>
  <si>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</si>
  <si>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</si>
  <si>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</si>
  <si>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</si>
  <si>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</si>
  <si>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</si>
  <si>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</si>
  <si>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</si>
  <si>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</si>
  <si>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</si>
  <si>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</si>
  <si>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</si>
  <si>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</si>
  <si>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</si>
  <si>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</si>
  <si>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</si>
  <si>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</si>
  <si>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</si>
  <si>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</si>
  <si>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</si>
  <si>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</si>
  <si>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</si>
  <si>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</si>
  <si>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</si>
  <si>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</si>
  <si>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</si>
  <si>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</si>
  <si>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</si>
  <si>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</si>
  <si>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</si>
  <si>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</si>
  <si>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</si>
  <si>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</si>
  <si>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</si>
  <si>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</si>
  <si>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</si>
  <si>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</si>
  <si>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</si>
  <si>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</si>
  <si>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</si>
  <si>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</si>
  <si>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</si>
  <si>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</si>
  <si>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</si>
  <si>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</si>
  <si>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</si>
  <si>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</si>
  <si>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</si>
  <si>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</si>
  <si>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</si>
  <si>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</si>
  <si>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</si>
  <si>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</si>
  <si>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</si>
  <si>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</si>
  <si>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</si>
  <si>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</si>
  <si>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</si>
  <si>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</si>
  <si>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</si>
  <si>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</si>
  <si>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</si>
  <si>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</si>
  <si>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</si>
  <si>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</si>
  <si>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</si>
  <si>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</si>
  <si>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</si>
  <si>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</si>
  <si>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</si>
  <si>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</si>
  <si>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</si>
  <si>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</si>
  <si>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</si>
  <si>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</si>
  <si>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</si>
  <si>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</si>
  <si>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</si>
  <si>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</si>
  <si>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</si>
  <si>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</si>
  <si>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</si>
  <si>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</si>
  <si>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</si>
  <si>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</si>
  <si>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</si>
  <si>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</si>
  <si>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</si>
  <si>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</si>
  <si>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</si>
  <si>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</si>
  <si>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</si>
  <si>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</si>
  <si>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</si>
  <si>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</si>
  <si>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</si>
  <si>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</si>
  <si>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</si>
  <si>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</si>
  <si>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</si>
  <si>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</si>
  <si>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</si>
  <si>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</si>
  <si>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</si>
  <si>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</si>
  <si>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</si>
  <si>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</si>
  <si>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</si>
  <si>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</si>
  <si>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</si>
  <si>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</si>
  <si>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</si>
  <si>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</si>
  <si>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</si>
  <si>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</si>
  <si>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</si>
  <si>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</si>
  <si>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</si>
  <si>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</si>
  <si>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</si>
  <si>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</si>
  <si>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</si>
  <si>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</si>
  <si>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</si>
  <si>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</si>
  <si>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</si>
  <si>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</si>
  <si>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</si>
  <si>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</si>
  <si>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</si>
  <si>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</si>
  <si>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</si>
  <si>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</si>
  <si>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</si>
  <si>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</si>
  <si>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</si>
  <si>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</si>
  <si>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</si>
  <si>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</si>
  <si>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</si>
  <si>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</si>
  <si>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</si>
  <si>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</si>
  <si>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</si>
  <si>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</si>
  <si>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</si>
  <si>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</si>
  <si>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</si>
  <si>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</si>
  <si>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</si>
  <si>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</si>
  <si>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</si>
  <si>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</si>
  <si>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</si>
  <si>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</si>
  <si>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</si>
  <si>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</si>
  <si>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</si>
  <si>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</si>
  <si>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</si>
  <si>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</si>
  <si>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</si>
  <si>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</si>
  <si>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</si>
  <si>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</si>
  <si>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</si>
  <si>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</si>
  <si>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</si>
  <si>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</si>
  <si>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</si>
  <si>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</si>
  <si>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</si>
  <si>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</si>
  <si>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</si>
  <si>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</si>
  <si>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</si>
  <si>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</si>
  <si>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</si>
  <si>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</si>
  <si>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</si>
  <si>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</si>
  <si>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</si>
  <si>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</si>
  <si>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</si>
  <si>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</si>
  <si>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</si>
  <si>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</si>
  <si>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</si>
  <si>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</si>
  <si>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</si>
  <si>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</si>
  <si>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</si>
  <si>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</si>
  <si>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</si>
  <si>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</si>
  <si>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</si>
  <si>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</si>
  <si>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</si>
  <si>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</si>
  <si>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</si>
  <si>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</si>
  <si>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</si>
  <si>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</si>
  <si>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</si>
  <si>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</si>
  <si>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</si>
  <si>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</si>
  <si>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</si>
  <si>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</si>
  <si>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</si>
  <si>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</si>
  <si>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</si>
  <si>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</si>
  <si>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</si>
  <si>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</si>
  <si>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</si>
  <si>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</si>
  <si>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</si>
  <si>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</si>
  <si>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</si>
  <si>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</si>
  <si>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</si>
  <si>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</si>
  <si>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</si>
  <si>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</si>
  <si>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</si>
  <si>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</si>
  <si>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</si>
  <si>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</si>
  <si>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</si>
  <si>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</si>
  <si>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</si>
  <si>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</si>
  <si>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</si>
  <si>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</si>
  <si>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</si>
  <si>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</si>
  <si>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</si>
  <si>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</si>
  <si>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</si>
  <si>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</si>
  <si>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</si>
  <si>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</si>
  <si>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</si>
  <si>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</si>
  <si>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</si>
  <si>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</si>
  <si>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</si>
  <si>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</si>
  <si>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</si>
  <si>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</si>
  <si>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</si>
  <si>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</si>
  <si>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</si>
  <si>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</si>
  <si>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</si>
  <si>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</si>
  <si>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</si>
  <si>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</si>
  <si>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</si>
  <si>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</si>
  <si>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</si>
  <si>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</si>
  <si>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</si>
  <si>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</si>
  <si>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</si>
  <si>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</si>
  <si>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</si>
  <si>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</si>
  <si>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</si>
  <si>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</si>
  <si>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</si>
  <si>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</si>
  <si>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</si>
  <si>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</si>
  <si>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</si>
  <si>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</si>
  <si>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</si>
  <si>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</si>
  <si>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</si>
  <si>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</si>
  <si>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</si>
  <si>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</si>
  <si>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</si>
  <si>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</si>
  <si>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</si>
  <si>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</si>
  <si>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</si>
  <si>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</si>
  <si>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</si>
  <si>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</si>
  <si>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</si>
  <si>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</si>
  <si>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</si>
  <si>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</si>
  <si>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</si>
  <si>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</si>
  <si>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</si>
  <si>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</si>
  <si>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</si>
  <si>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</si>
  <si>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</si>
  <si>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</si>
  <si>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</si>
  <si>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</si>
  <si>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</si>
  <si>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</si>
  <si>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</si>
  <si>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</si>
  <si>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</si>
  <si>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</si>
  <si>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</si>
  <si>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</si>
  <si>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</si>
  <si>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</si>
  <si>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</si>
  <si>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</si>
  <si>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</si>
  <si>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</si>
  <si>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</si>
  <si>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</si>
  <si>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</si>
  <si>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</si>
  <si>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</si>
  <si>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</si>
  <si>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</si>
  <si>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</si>
  <si>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</si>
  <si>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</si>
  <si>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</si>
  <si>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</si>
  <si>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</si>
  <si>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</si>
  <si>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</si>
  <si>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</si>
  <si>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</si>
  <si>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</si>
  <si>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</si>
  <si>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</si>
  <si>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</si>
  <si>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</si>
  <si>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</si>
  <si>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</si>
  <si>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</si>
  <si>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</si>
  <si>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</si>
  <si>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</si>
  <si>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</si>
  <si>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</si>
  <si>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</si>
  <si>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</si>
  <si>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</si>
  <si>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</si>
  <si>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</si>
  <si>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</si>
  <si>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</si>
  <si>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</si>
  <si>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</si>
  <si>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</si>
  <si>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</si>
  <si>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</si>
  <si>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</si>
  <si>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</si>
  <si>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</si>
  <si>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</si>
  <si>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</si>
  <si>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</si>
  <si>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</si>
  <si>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</si>
  <si>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</si>
  <si>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</si>
  <si>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</si>
  <si>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</si>
  <si>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</si>
  <si>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</si>
  <si>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</si>
  <si>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</si>
  <si>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</si>
  <si>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</si>
  <si>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</si>
  <si>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</si>
  <si>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</si>
  <si>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</si>
  <si>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</si>
  <si>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</si>
  <si>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</si>
  <si>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</si>
  <si>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</si>
  <si>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</si>
  <si>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</si>
  <si>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</si>
  <si>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</si>
  <si>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</si>
  <si>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</si>
  <si>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</si>
  <si>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</si>
  <si>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</si>
  <si>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</si>
  <si>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</si>
  <si>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</si>
  <si>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</si>
  <si>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</si>
  <si>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</si>
  <si>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</si>
  <si>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</si>
  <si>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</si>
  <si>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</si>
  <si>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</si>
  <si>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</si>
  <si>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</si>
  <si>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</si>
  <si>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</si>
  <si>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</si>
  <si>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</si>
  <si>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</si>
  <si>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</si>
  <si>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</si>
  <si>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</si>
  <si>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</si>
  <si>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</si>
  <si>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</si>
  <si>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</si>
  <si>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</si>
  <si>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</si>
  <si>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</si>
  <si>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</si>
  <si>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</si>
  <si>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</si>
  <si>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</si>
  <si>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</si>
  <si>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</si>
  <si>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</si>
  <si>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</si>
  <si>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</si>
  <si>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</si>
  <si>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</si>
  <si>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</si>
  <si>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</si>
  <si>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</si>
  <si>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</si>
  <si>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</si>
  <si>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</si>
  <si>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</si>
  <si>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</si>
  <si>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</si>
  <si>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</si>
  <si>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</si>
  <si>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</si>
  <si>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</si>
  <si>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</si>
  <si>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</si>
  <si>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</si>
  <si>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</si>
  <si>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</si>
  <si>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</si>
  <si>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</si>
  <si>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</si>
  <si>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</si>
  <si>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</si>
  <si>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</si>
  <si>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</si>
  <si>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</si>
  <si>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</si>
  <si>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</si>
  <si>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</si>
  <si>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</si>
  <si>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</si>
  <si>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</si>
  <si>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</si>
  <si>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</si>
  <si>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</si>
  <si>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</si>
  <si>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</si>
  <si>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</si>
  <si>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</si>
  <si>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</si>
  <si>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</si>
  <si>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</si>
  <si>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</si>
  <si>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</si>
  <si>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</si>
  <si>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</si>
  <si>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</si>
  <si>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</si>
  <si>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</si>
  <si>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</si>
  <si>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</si>
  <si>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</si>
  <si>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</si>
  <si>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</si>
  <si>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</si>
  <si>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</si>
  <si>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</si>
  <si>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</si>
  <si>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</si>
  <si>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</si>
  <si>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</si>
  <si>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</si>
  <si>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</si>
  <si>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</si>
  <si>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</si>
  <si>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</si>
  <si>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</si>
  <si>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</si>
  <si>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</si>
  <si>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</si>
  <si>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</si>
  <si>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</si>
  <si>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</si>
  <si>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</si>
  <si>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</si>
  <si>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</si>
  <si>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</si>
  <si>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</si>
  <si>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</si>
  <si>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</si>
  <si>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</si>
  <si>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</si>
  <si>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</si>
  <si>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</si>
  <si>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</si>
  <si>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</si>
  <si>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</si>
  <si>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</si>
  <si>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</si>
  <si>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</si>
  <si>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</si>
  <si>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</si>
  <si>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</si>
  <si>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</si>
  <si>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</si>
  <si>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</si>
  <si>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</si>
  <si>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</si>
  <si>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</si>
  <si>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</si>
  <si>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</si>
  <si>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</si>
  <si>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</si>
  <si>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</si>
  <si>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</si>
  <si>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</si>
  <si>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</si>
  <si>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</si>
  <si>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</si>
  <si>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</si>
  <si>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</si>
  <si>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</si>
  <si>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</si>
  <si>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</si>
  <si>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</si>
  <si>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</si>
  <si>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</si>
  <si>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</si>
  <si>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</si>
  <si>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</si>
  <si>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</si>
  <si>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</si>
  <si>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</si>
  <si>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</si>
  <si>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</si>
  <si>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</si>
  <si>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</si>
  <si>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</si>
  <si>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</si>
  <si>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</si>
  <si>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</si>
  <si>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</si>
  <si>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</si>
  <si>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</si>
  <si>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</si>
  <si>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</si>
  <si>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</si>
  <si>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</si>
  <si>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</si>
  <si>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</si>
  <si>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</si>
  <si>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</si>
  <si>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</si>
  <si>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</si>
  <si>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</si>
  <si>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</si>
  <si>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</si>
  <si>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</si>
  <si>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</si>
  <si>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</si>
  <si>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</si>
  <si>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</si>
  <si>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</si>
  <si>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</si>
  <si>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</si>
  <si>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</si>
  <si>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</si>
  <si>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</si>
  <si>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</si>
  <si>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</si>
  <si>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</si>
  <si>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</si>
  <si>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</si>
  <si>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</si>
  <si>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</si>
  <si>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</si>
  <si>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</si>
  <si>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</si>
  <si>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</si>
  <si>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</si>
  <si>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</si>
  <si>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</si>
  <si>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</si>
  <si>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</si>
  <si>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</si>
  <si>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</si>
  <si>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</si>
  <si>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</si>
  <si>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</si>
  <si>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</si>
  <si>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</si>
  <si>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</si>
  <si>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</si>
  <si>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</si>
  <si>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</si>
  <si>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</si>
  <si>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</si>
  <si>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</si>
  <si>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</si>
  <si>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</si>
  <si>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</si>
  <si>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</si>
  <si>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</si>
  <si>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</si>
  <si>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</si>
  <si>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</si>
  <si>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</si>
  <si>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</si>
  <si>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</si>
  <si>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</si>
  <si>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</si>
  <si>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</si>
  <si>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</si>
  <si>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</si>
  <si>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</si>
  <si>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</si>
  <si>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</si>
  <si>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</si>
  <si>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</si>
  <si>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</si>
  <si>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</si>
  <si>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</si>
  <si>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</si>
  <si>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</si>
  <si>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</si>
  <si>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</si>
  <si>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</si>
  <si>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</si>
  <si>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</si>
  <si>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</si>
  <si>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</si>
  <si>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</si>
  <si>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</si>
  <si>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</si>
  <si>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</si>
  <si>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</si>
  <si>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</si>
  <si>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</si>
  <si>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</si>
  <si>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</si>
  <si>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</si>
  <si>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</si>
  <si>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</si>
  <si>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</si>
  <si>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</si>
  <si>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</si>
  <si>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</si>
  <si>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</si>
  <si>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</si>
  <si>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</si>
  <si>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</si>
  <si>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</si>
  <si>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</si>
  <si>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</si>
  <si>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</si>
  <si>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</si>
  <si>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</si>
  <si>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</si>
  <si>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</si>
  <si>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</si>
  <si>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</si>
  <si>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</si>
  <si>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</si>
  <si>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</si>
  <si>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</si>
  <si>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</si>
  <si>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</si>
  <si>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</si>
  <si>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</si>
  <si>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</si>
  <si>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</si>
  <si>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</si>
  <si>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</si>
  <si>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</si>
  <si>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</si>
  <si>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</si>
  <si>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</si>
  <si>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</si>
  <si>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</si>
  <si>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</si>
  <si>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</si>
  <si>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</si>
  <si>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</si>
  <si>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</si>
  <si>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</si>
  <si>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</si>
  <si>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</si>
  <si>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</si>
  <si>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</si>
  <si>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</si>
  <si>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</si>
  <si>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</si>
  <si>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</si>
  <si>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</si>
  <si>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</si>
  <si>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</si>
  <si>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</si>
  <si>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</si>
  <si>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</si>
  <si>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</si>
  <si>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</si>
  <si>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</si>
  <si>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</si>
  <si>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</si>
  <si>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</si>
  <si>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</si>
  <si>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</si>
  <si>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</si>
  <si>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</si>
  <si>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</si>
  <si>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</si>
  <si>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</si>
  <si>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</si>
  <si>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</si>
  <si>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</si>
  <si>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</si>
  <si>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</si>
  <si>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</si>
  <si>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</si>
  <si>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</si>
  <si>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</si>
  <si>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</si>
  <si>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</si>
  <si>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</si>
  <si>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</si>
  <si>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</si>
  <si>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</si>
  <si>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</si>
  <si>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</si>
  <si>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</si>
  <si>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</si>
  <si>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</si>
  <si>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</si>
  <si>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</si>
  <si>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</si>
  <si>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</si>
  <si>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</si>
  <si>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</si>
  <si>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</si>
  <si>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</si>
  <si>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</si>
  <si>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</si>
  <si>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</si>
  <si>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</si>
  <si>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</si>
  <si>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</si>
  <si>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</si>
  <si>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</si>
  <si>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</si>
  <si>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</si>
  <si>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</si>
  <si>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</si>
  <si>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</si>
  <si>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</si>
  <si>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</si>
  <si>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</si>
  <si>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</si>
  <si>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</si>
  <si>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</si>
  <si>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</si>
  <si>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</si>
  <si>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</si>
  <si>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</si>
  <si>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</si>
  <si>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</si>
  <si>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</si>
  <si>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</si>
  <si>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</si>
  <si>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</si>
  <si>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</si>
  <si>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</si>
  <si>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</si>
  <si>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</si>
  <si>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</si>
  <si>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</si>
  <si>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</si>
  <si>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</si>
  <si>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</si>
  <si>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</si>
  <si>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</si>
  <si>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</si>
  <si>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</si>
  <si>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</si>
  <si>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</si>
  <si>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</si>
  <si>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</si>
  <si>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</si>
  <si>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</si>
  <si>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</si>
  <si>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</si>
  <si>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</si>
  <si>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</si>
  <si>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</si>
  <si>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</si>
  <si>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</si>
  <si>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</si>
  <si>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</si>
  <si>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</si>
  <si>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</si>
  <si>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</si>
  <si>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</si>
  <si>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</si>
  <si>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</si>
  <si>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</si>
  <si>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</si>
  <si>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</si>
  <si>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</si>
  <si>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</si>
  <si>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</si>
  <si>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</si>
  <si>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</si>
  <si>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</si>
  <si>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</si>
  <si>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</si>
  <si>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</si>
  <si>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</si>
  <si>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</si>
  <si>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</si>
  <si>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</si>
  <si>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</si>
  <si>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</si>
  <si>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</si>
  <si>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</si>
  <si>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</si>
  <si>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</si>
  <si>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</si>
  <si>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</si>
  <si>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</si>
  <si>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</si>
  <si>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</si>
  <si>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</si>
  <si>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</si>
  <si>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</si>
  <si>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</si>
  <si>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</si>
  <si>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</si>
  <si>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</si>
  <si>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</si>
  <si>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</si>
  <si>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</si>
  <si>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</si>
  <si>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</si>
  <si>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</si>
  <si>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</si>
  <si>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</si>
  <si>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</si>
  <si>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</si>
  <si>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</si>
  <si>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</si>
  <si>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</si>
  <si>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</si>
  <si>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</si>
  <si>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</si>
  <si>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</si>
  <si>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</si>
  <si>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</si>
  <si>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</si>
  <si>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</si>
  <si>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</si>
  <si>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</si>
  <si>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</si>
  <si>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</si>
  <si>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</si>
  <si>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</si>
  <si>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</si>
  <si>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</si>
  <si>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</si>
  <si>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</si>
  <si>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</si>
  <si>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</si>
  <si>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</si>
  <si>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</si>
  <si>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</si>
  <si>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</si>
  <si>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</si>
  <si>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</si>
  <si>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</si>
  <si>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</si>
  <si>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</si>
  <si>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</si>
  <si>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</si>
  <si>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</si>
  <si>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</si>
  <si>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</si>
  <si>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</si>
  <si>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</si>
  <si>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</si>
  <si>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</si>
  <si>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</si>
  <si>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</si>
  <si>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</si>
  <si>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</si>
  <si>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</si>
  <si>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</si>
  <si>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</si>
  <si>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</si>
  <si>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</si>
  <si>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</si>
  <si>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</si>
  <si>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</si>
  <si>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</si>
  <si>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</si>
  <si>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</si>
  <si>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</si>
  <si>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</si>
  <si>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</si>
  <si>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</si>
  <si>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</si>
  <si>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</si>
  <si>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</si>
  <si>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</si>
  <si>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</si>
  <si>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</si>
  <si>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</si>
  <si>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</si>
  <si>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</si>
  <si>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</si>
  <si>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</si>
  <si>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</si>
  <si>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</si>
  <si>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</si>
  <si>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</si>
  <si>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</si>
  <si>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</si>
  <si>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</si>
  <si>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</si>
  <si>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</si>
  <si>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</si>
  <si>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</si>
  <si>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</si>
  <si>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</si>
  <si>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</si>
  <si>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</si>
  <si>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</si>
  <si>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</si>
  <si>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</si>
  <si>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</si>
  <si>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</si>
  <si>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</si>
  <si>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</si>
  <si>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</si>
  <si>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</si>
  <si>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</si>
  <si>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</si>
  <si>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</si>
  <si>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</si>
  <si>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</si>
  <si>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</si>
  <si>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</si>
  <si>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</si>
  <si>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</si>
  <si>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</si>
  <si>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</si>
  <si>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</si>
  <si>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</si>
  <si>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</si>
  <si>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</si>
  <si>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</si>
  <si>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</si>
  <si>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</si>
  <si>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</si>
  <si>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</si>
  <si>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</si>
  <si>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</si>
  <si>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</si>
  <si>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</si>
  <si>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</si>
  <si>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</si>
  <si>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</si>
  <si>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</si>
  <si>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</si>
  <si>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</si>
  <si>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</si>
  <si>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</si>
  <si>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</si>
  <si>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</si>
  <si>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</si>
  <si>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</si>
  <si>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</si>
  <si>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</si>
  <si>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</si>
  <si>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</si>
  <si>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</si>
  <si>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</si>
  <si>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</si>
  <si>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</si>
  <si>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</si>
  <si>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</si>
  <si>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</si>
  <si>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</si>
  <si>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</si>
  <si>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</si>
  <si>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</si>
  <si>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</si>
  <si>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</si>
  <si>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</si>
  <si>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</si>
  <si>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</si>
  <si>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</si>
  <si>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</si>
  <si>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</si>
  <si>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</si>
  <si>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</si>
  <si>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</si>
  <si>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</si>
  <si>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</si>
  <si>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</si>
  <si>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</si>
  <si>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</si>
  <si>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</si>
  <si>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</si>
  <si>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</si>
  <si>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</si>
  <si>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</si>
  <si>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</si>
  <si>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</si>
  <si>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</si>
  <si>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</si>
  <si>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</si>
  <si>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</si>
  <si>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</si>
  <si>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</si>
  <si>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</si>
  <si>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</si>
  <si>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</si>
  <si>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</si>
  <si>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</si>
  <si>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</si>
  <si>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</si>
  <si>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</si>
  <si>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</si>
  <si>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</si>
  <si>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</si>
  <si>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</si>
  <si>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</si>
  <si>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</si>
  <si>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</si>
  <si>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</si>
  <si>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</si>
  <si>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</si>
  <si>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</si>
  <si>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</si>
  <si>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</si>
  <si>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</si>
  <si>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</si>
  <si>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</si>
  <si>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</si>
  <si>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</si>
  <si>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</si>
  <si>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</si>
  <si>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</si>
  <si>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</si>
  <si>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</si>
  <si>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</si>
  <si>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</si>
  <si>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</si>
  <si>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</si>
  <si>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</si>
  <si>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</si>
  <si>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</si>
  <si>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</si>
  <si>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</si>
  <si>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</si>
  <si>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</si>
  <si>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</si>
  <si>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</si>
  <si>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</si>
  <si>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</si>
  <si>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</si>
  <si>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</si>
  <si>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</si>
  <si>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</si>
  <si>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</si>
  <si>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</si>
  <si>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</si>
  <si>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</si>
  <si>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</si>
  <si>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</si>
  <si>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</si>
  <si>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</si>
  <si>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</si>
  <si>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</si>
  <si>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</si>
  <si>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</si>
  <si>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</si>
  <si>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</si>
  <si>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</si>
  <si>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</si>
  <si>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</si>
  <si>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</si>
  <si>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</si>
  <si>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</si>
  <si>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</si>
  <si>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</si>
  <si>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</si>
  <si>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</si>
  <si>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</si>
  <si>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</si>
  <si>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</si>
  <si>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</si>
  <si>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</si>
  <si>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</si>
  <si>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</si>
  <si>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</si>
  <si>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</si>
  <si>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</si>
  <si>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</si>
  <si>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</si>
  <si>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</si>
  <si>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</si>
  <si>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</si>
  <si>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</si>
  <si>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</si>
  <si>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</si>
  <si>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</si>
  <si>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</si>
  <si>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</si>
  <si>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</si>
  <si>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</si>
  <si>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</si>
  <si>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</si>
  <si>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</si>
  <si>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</si>
  <si>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</si>
  <si>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</si>
  <si>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</si>
  <si>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</si>
  <si>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</si>
  <si>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</si>
  <si>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</si>
  <si>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</si>
  <si>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</si>
  <si>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</si>
  <si>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</si>
  <si>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</si>
  <si>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</si>
  <si>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</si>
  <si>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</si>
  <si>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</si>
  <si>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</si>
  <si>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</si>
  <si>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</si>
  <si>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</si>
  <si>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</si>
  <si>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</si>
  <si>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</si>
  <si>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</si>
  <si>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</si>
  <si>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</si>
  <si>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</si>
  <si>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</si>
  <si>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</si>
  <si>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</si>
  <si>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</si>
  <si>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</si>
  <si>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</si>
  <si>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</si>
  <si>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</si>
  <si>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</si>
  <si>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</si>
  <si>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</si>
  <si>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</si>
  <si>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</si>
  <si>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</si>
  <si>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</si>
  <si>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</si>
  <si>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</si>
  <si>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</si>
  <si>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</si>
  <si>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</si>
  <si>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</si>
  <si>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</si>
  <si>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</si>
  <si>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</si>
  <si>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</si>
  <si>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</si>
  <si>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</si>
  <si>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</si>
  <si>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</si>
  <si>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</si>
  <si>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</si>
  <si>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</si>
  <si>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</si>
  <si>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</si>
  <si>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</si>
  <si>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</si>
  <si>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</si>
  <si>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</si>
  <si>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</si>
  <si>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</si>
  <si>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</si>
  <si>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</si>
  <si>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</si>
  <si>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</si>
  <si>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</si>
  <si>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</si>
  <si>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</si>
  <si>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</si>
  <si>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</si>
  <si>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</si>
  <si>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</si>
  <si>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</si>
  <si>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</si>
  <si>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</si>
  <si>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</si>
  <si>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</si>
  <si>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</si>
  <si>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</si>
  <si>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</si>
  <si>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</si>
  <si>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</si>
  <si>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</si>
  <si>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</si>
  <si>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</si>
  <si>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</si>
  <si>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</si>
  <si>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</si>
  <si>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</si>
  <si>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</si>
  <si>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</si>
  <si>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</si>
  <si>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</si>
  <si>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</si>
  <si>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</si>
  <si>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</si>
  <si>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</si>
  <si>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</si>
  <si>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</si>
  <si>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</si>
  <si>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</si>
  <si>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</si>
  <si>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</si>
  <si>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</si>
  <si>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</si>
  <si>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</si>
  <si>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</si>
  <si>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</si>
  <si>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</si>
  <si>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</si>
  <si>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</si>
  <si>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</si>
  <si>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</si>
  <si>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</si>
  <si>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</si>
  <si>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</si>
  <si>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</si>
  <si>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</si>
  <si>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</si>
  <si>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</si>
  <si>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</si>
  <si>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</si>
  <si>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</si>
  <si>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</si>
  <si>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</si>
  <si>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</si>
  <si>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</si>
  <si>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</si>
  <si>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</si>
  <si>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</si>
  <si>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</si>
  <si>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</si>
  <si>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</si>
  <si>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</si>
  <si>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</si>
  <si>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</si>
  <si>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</si>
  <si>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</si>
  <si>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</si>
  <si>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</si>
  <si>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</si>
  <si>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</si>
  <si>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</si>
  <si>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</si>
  <si>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</si>
  <si>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</si>
  <si>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</si>
  <si>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</si>
  <si>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</si>
  <si>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</si>
  <si>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</si>
  <si>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</si>
  <si>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</si>
  <si>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</si>
  <si>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</si>
  <si>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</si>
  <si>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</si>
  <si>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</si>
  <si>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</si>
  <si>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</si>
  <si>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</si>
  <si>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</si>
  <si>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</si>
  <si>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</si>
  <si>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</si>
  <si>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</si>
  <si>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</si>
  <si>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</si>
  <si>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</si>
  <si>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</si>
  <si>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</si>
  <si>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</si>
  <si>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</si>
  <si>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</si>
  <si>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</si>
  <si>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</si>
  <si>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</si>
  <si>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</si>
  <si>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</si>
  <si>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</si>
  <si>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</si>
  <si>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</si>
  <si>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</si>
  <si>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</si>
  <si>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</si>
  <si>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</si>
  <si>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</si>
  <si>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</si>
  <si>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</si>
  <si>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</si>
  <si>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</si>
  <si>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</si>
  <si>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</si>
  <si>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</si>
  <si>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</si>
  <si>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</si>
  <si>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</si>
  <si>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</si>
  <si>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</si>
  <si>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</si>
  <si>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</si>
  <si>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</si>
  <si>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</si>
  <si>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</si>
  <si>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</si>
  <si>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</si>
  <si>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</si>
  <si>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</si>
  <si>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</si>
  <si>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</si>
  <si>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</si>
  <si>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</si>
  <si>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</si>
  <si>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</si>
  <si>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</si>
  <si>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</si>
  <si>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</si>
  <si>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</si>
  <si>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</si>
  <si>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</si>
  <si>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</si>
  <si>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</si>
  <si>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</si>
  <si>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</si>
  <si>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</si>
  <si>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</si>
  <si>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</si>
  <si>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</si>
  <si>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</si>
  <si>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</si>
  <si>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</si>
  <si>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</si>
  <si>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</si>
  <si>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</si>
  <si>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</si>
  <si>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</si>
  <si>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</si>
  <si>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</si>
  <si>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</si>
  <si>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</si>
  <si>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</si>
  <si>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</si>
  <si>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</si>
  <si>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</si>
  <si>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</si>
  <si>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</si>
  <si>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</si>
  <si>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</si>
  <si>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</si>
  <si>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</si>
  <si>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</si>
  <si>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</si>
  <si>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</si>
  <si>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</si>
  <si>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</si>
  <si>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</si>
  <si>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</si>
  <si>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</si>
  <si>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</si>
  <si>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</si>
  <si>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</si>
  <si>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</si>
  <si>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</si>
  <si>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</si>
  <si>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</si>
  <si>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</si>
  <si>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</si>
  <si>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</si>
  <si>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</si>
  <si>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</si>
  <si>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</si>
  <si>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</si>
  <si>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</si>
  <si>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</si>
  <si>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</si>
  <si>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</si>
  <si>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</si>
  <si>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</si>
  <si>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</si>
  <si>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</si>
  <si>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</si>
  <si>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</si>
  <si>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</si>
  <si>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</si>
  <si>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</si>
  <si>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</si>
  <si>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</si>
  <si>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</si>
  <si>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</si>
  <si>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</si>
  <si>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</si>
  <si>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</si>
  <si>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</si>
  <si>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</si>
  <si>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</si>
  <si>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</si>
  <si>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</si>
  <si>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</si>
  <si>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</si>
  <si>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</si>
  <si>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</si>
  <si>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</si>
  <si>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</si>
  <si>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</si>
  <si>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</si>
  <si>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</si>
  <si>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</si>
  <si>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</si>
  <si>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</si>
  <si>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</si>
  <si>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</si>
  <si>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</si>
  <si>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</si>
  <si>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</si>
  <si>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</si>
  <si>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</si>
  <si>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</si>
  <si>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</si>
  <si>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</si>
  <si>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</si>
  <si>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</si>
  <si>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</si>
  <si>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</si>
  <si>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</si>
  <si>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</si>
  <si>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</si>
  <si>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</si>
  <si>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</si>
  <si>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</si>
  <si>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</si>
  <si>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</si>
  <si>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</si>
  <si>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</si>
  <si>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</si>
  <si>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</si>
  <si>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</si>
  <si>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</si>
  <si>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</si>
  <si>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</si>
  <si>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</si>
  <si>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</si>
  <si>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</si>
  <si>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</si>
  <si>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</si>
  <si>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</si>
  <si>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</si>
  <si>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</si>
  <si>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</si>
  <si>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</si>
  <si>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</si>
  <si>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</si>
  <si>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</si>
  <si>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</si>
  <si>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</si>
  <si>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</si>
  <si>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</si>
  <si>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</si>
  <si>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</si>
  <si>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</si>
  <si>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</si>
  <si>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</si>
  <si>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</si>
  <si>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</si>
  <si>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</si>
  <si>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</si>
  <si>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</si>
  <si>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</si>
  <si>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</si>
  <si>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</si>
  <si>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</si>
  <si>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</si>
  <si>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</si>
  <si>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</si>
  <si>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</si>
  <si>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</si>
  <si>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</si>
  <si>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</si>
  <si>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</si>
  <si>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</si>
  <si>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</si>
  <si>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</si>
  <si>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</si>
  <si>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</si>
  <si>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</si>
  <si>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</si>
  <si>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</si>
  <si>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</si>
  <si>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</si>
  <si>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</si>
  <si>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</si>
  <si>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</si>
  <si>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</si>
  <si>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</si>
  <si>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</si>
  <si>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</si>
  <si>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</si>
  <si>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</si>
  <si>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</si>
  <si>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</si>
  <si>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</si>
  <si>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</si>
  <si>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</si>
  <si>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</si>
  <si>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</si>
  <si>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</si>
  <si>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</si>
  <si>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</si>
  <si>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</si>
  <si>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</si>
  <si>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</si>
  <si>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</si>
  <si>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</si>
  <si>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</si>
  <si>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</si>
  <si>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</si>
  <si>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</si>
  <si>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</si>
  <si>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</si>
  <si>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</si>
  <si>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</si>
  <si>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</si>
  <si>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</si>
  <si>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</si>
  <si>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</si>
  <si>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</si>
  <si>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</si>
  <si>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</si>
  <si>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</si>
  <si>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</si>
  <si>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</si>
  <si>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</si>
  <si>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</si>
  <si>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</si>
  <si>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</si>
  <si>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</si>
  <si>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</si>
  <si>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</si>
  <si>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</si>
  <si>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</si>
  <si>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</si>
  <si>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</si>
  <si>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</si>
  <si>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</si>
  <si>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</si>
  <si>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</si>
  <si>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</si>
  <si>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</si>
  <si>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</si>
  <si>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</si>
  <si>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</si>
  <si>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</si>
  <si>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</si>
  <si>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</si>
  <si>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</si>
  <si>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</si>
  <si>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</si>
  <si>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</si>
  <si>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</si>
  <si>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</si>
  <si>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</si>
  <si>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</si>
  <si>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</si>
  <si>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</si>
  <si>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</si>
  <si>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</si>
  <si>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</si>
  <si>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</si>
  <si>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</si>
  <si>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</si>
  <si>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</si>
  <si>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</si>
  <si>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</si>
  <si>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</si>
  <si>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</si>
  <si>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</si>
  <si>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</si>
  <si>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</si>
  <si>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</si>
  <si>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</si>
  <si>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</si>
  <si>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</si>
  <si>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</si>
  <si>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</si>
  <si>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</si>
  <si>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</si>
  <si>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</si>
  <si>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</si>
  <si>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</si>
  <si>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</si>
  <si>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</si>
  <si>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</si>
  <si>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</si>
  <si>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</si>
  <si>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</si>
  <si>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</si>
  <si>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</si>
  <si>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</si>
  <si>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</si>
  <si>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</si>
  <si>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</si>
  <si>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</si>
  <si>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</si>
  <si>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</si>
  <si>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</si>
  <si>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</si>
  <si>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</si>
  <si>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</si>
  <si>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</si>
  <si>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</si>
  <si>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</si>
  <si>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</si>
  <si>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</si>
  <si>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</si>
  <si>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</si>
  <si>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</si>
  <si>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</si>
  <si>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</si>
  <si>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</si>
  <si>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</si>
  <si>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</si>
  <si>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</si>
  <si>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No PCM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</si>
  <si>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</si>
  <si>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</si>
  <si>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</si>
  <si>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</si>
  <si>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</si>
  <si>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</si>
  <si>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 xml:space="preserve">vandlism case team try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</si>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</sst>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316.3405229166674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45979.288948842594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45979.288948842594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45979.288948842594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45979.288948842594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45979.288948842594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45979.288948842594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45979.288948842594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45979.288948842594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45979.288948842594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45979.288948842594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45979.288948842594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45979.288948842594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45979.288948842594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45979.288948842594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45979.288948842594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45979.288948842594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45979.288948842594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45979.288948842594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45979.288948842594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45979.288948842594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45979.288948842594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45979.288948842594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45979.288948842594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45979.288948842594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45979.288948842594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45979.288948842594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45979.288948842594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45979.288948842594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45979.288948842594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45979.288948842594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45979.288948842594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45979.288948842594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45979.288948842594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45979.288948842594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45979.288948842594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45979.288948842594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45979.288948842594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45979.288948842594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45979.288948842594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45979.288948842594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45979.288948842594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45979.288948842594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45979.288948842594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45979.288948842594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45979.288948842594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45979.288948842594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45979.288948842594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45979.288948842594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45979.288948842594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45979.288948842594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45979.288948842594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45979.288948842594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45979.288948842594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45979.288948842594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45979.288948842594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45979.288948842594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45979.288948842594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45979.288948842594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45979.288948842594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45979.288948842594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45979.288948842594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45979.288948842594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45979.288948842594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45979.288948842594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45979.288948842594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45979.288948842594</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6A2CAD5-78EF-40BE-A994-70B0C6248CA9}"/>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pane ySplit="1" topLeftCell="A2" activePane="bottomLeft" state="frozen"/>
      <selection pane="bottomLeft" activeCell="H6" sqref="H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154.28911087963206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0.55074282407440478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3</v>
      </c>
      <c r="D5" s="18" t="s">
        <v>26153</v>
      </c>
      <c r="E5" s="102"/>
      <c r="F5" s="103" t="s">
        <v>39107</v>
      </c>
      <c r="G5" s="104" t="str">
        <f ca="1">IFERROR(NOW()-F5,"-")</f>
        <v>-</v>
      </c>
      <c r="H5" s="142">
        <v>45979.274270833332</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45979.288948842594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41" t="str">
        <f>IFERROR(VLOOKUP(D7,DB!A:K,11,0),"")</f>
        <v/>
      </c>
      <c r="C7" s="18"/>
      <c r="D7" s="18"/>
      <c r="E7" s="102"/>
      <c r="F7" s="103"/>
      <c r="G7" s="104">
        <f ca="1">IFERROR(NOW()-F7,"-")</f>
        <v>45979.288948842594</v>
      </c>
      <c r="H7" s="103"/>
      <c r="I7" s="141" t="str">
        <f>IFERROR(VLOOKUP(D7,DB!A:F,6,0),"")</f>
        <v/>
      </c>
      <c r="J7" s="141" t="str">
        <f>IFERROR(VLOOKUP(D7,DB!A:G,7,0),"")</f>
        <v/>
      </c>
      <c r="K7" s="19"/>
      <c r="L7" s="141"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45979.288948842594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45979.288948842594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45979.288948842594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45979.288948842594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45979.288948842594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45979.288948842594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45979.288948842594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45979.288948842594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45979.288948842594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45979.288948842594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45979.288948842594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45979.288948842594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45979.288948842594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45979.288948842594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45979.288948842594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45979.288948842594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45979.288948842594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45979.288948842594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45979.288948842594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45979.288948842594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45979.288948842594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45979.288948842594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45979.288948842594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45979.288948842594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45979.288948842594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45979.288948842594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45979.288948842594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45979.288948842594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45979.288948842594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45979.288948842594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45979.288948842594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45979.288948842594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45979.288948842594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45979.288948842594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45979.288948842594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45979.288948842594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45979.288948842594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45979.288948842594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45979.288948842594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45979.288948842594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45979.288948842594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45979.288948842594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45979.288948842594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45979.288948842594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45979.288948842594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45979.288948842594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45979.288948842594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45979.288948842594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45979.288948842594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45979.288948842594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45979.288948842594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45979.288948842594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45979.288948842594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45979.288948842594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45979.288948842594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45979.288948842594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45979.288948842594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45979.288948842594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45979.288948842594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45979.288948842594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45979.288948842594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45979.288948842594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45979.288948842594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45979.288948842594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45979.288948842594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45979.288948842594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45979.288948842594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45979.288948842594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45979.288948842594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45979.288948842594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45979.288948842594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45979.288948842594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45979.288948842594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45979.288948842594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45979.288948842594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45979.288948842594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45979.288948842594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45979.288948842594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45979.288948842594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45979.288948842594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45979.288948842594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45979.288948842594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45979.288948842594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45979.288948842594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45979.288948842594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45979.288948842594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45979.288948842594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45979.288948842594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45979.288948842594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45979.288948842594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45979.288948842594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45979.288948842594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45979.288948842594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45979.288948842594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45979.288948842594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45979.288948842594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45979.288948842594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45979.288948842594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45979.288948842594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45979.288948842594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45979.288948842594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45979.288948842594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45979.288948842594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45979.288948842594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45979.288948842594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45979.288948842594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45979.288948842594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45979.288948842594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45979.288948842594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45979.288948842594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45979.288948842594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45979.288948842594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45979.288948842594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45979.288948842594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45979.288948842594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45979.288948842594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45979.288948842594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45979.288948842594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45979.288948842594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45979.288948842594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45979.288948842594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45979.288948842594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45979.288948842594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45979.288948842594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45979.288948842594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45979.288948842594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45979.288948842594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45979.288948842594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45979.288948842594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45979.288948842594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45979.288948842594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45979.288948842594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45979.288948842594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45979.288948842594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45979.288948842594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45979.288948842594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45979.288948842594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45979.288948842594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45979.288948842594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45979.288948842594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45979.288948842594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45979.288948842594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45979.288948842594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45979.288948842594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45979.288948842594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45979.288948842594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45979.288948842594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45979.288948842594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45979.288948842594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45979.288948842594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45979.288948842594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45979.288948842594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45979.288948842594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45979.288948842594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45979.288948842594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45979.288948842594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45979.288948842594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45979.288948842594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45979.288948842594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45979.288948842594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45979.288948842594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45979.288948842594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45979.288948842594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45979.288948842594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45979.288948842594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45979.288948842594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45979.288948842594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45979.288948842594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45979.288948842594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45979.288948842594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45979.288948842594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45979.288948842594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45979.288948842594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45979.288948842594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45979.288948842594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45979.288948842594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45979.288948842594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45979.288948842594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45979.288948842594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45979.288948842594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45979.288948842594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45979.288948842594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45979.288948842594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45979.288948842594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45979.288948842594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45979.288948842594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45979.288948842594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45979.288948842594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45979.288948842594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45979.288948842594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45979.288948842594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45979.288948842594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45979.288948842594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45979.288948842594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45979.288948842594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45979.288948842594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45979.288948958332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45979.288948958332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45979.288948958332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45979.288948958332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45979.288948958332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45979.288948958332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45979.288948958332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45979.288948958332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45979.288948958332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45979.288948958332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45979.288948958332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45979.288948958332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45979.288948958332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45979.288948958332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45979.288948958332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45979.288948958332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45979.288948958332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45979.288948958332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45979.288948958332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45979.288948958332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45979.288948958332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45979.288948958332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45979.288948958332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45979.288948958332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45979.288948958332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45979.288948958332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45979.288948958332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45979.288948958332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45979.288948958332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45979.288948958332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45979.288948958332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45979.288948958332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45979.288948958332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45979.288948958332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45979.288948958332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45979.288948958332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45979.288948958332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45979.288948958332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45979.288948958332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45979.288948958332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45979.288948958332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45979.288948958332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45979.288948958332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45979.288948958332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45979.288948958332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45979.288948958332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45979.288948958332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45979.288948958332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45979.288948958332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45979.288948958332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45979.288948958332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45979.288948958332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45979.288948958332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45979.288948958332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45979.288948958332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45979.288948958332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45979.288948958332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45979.288948958332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45979.288948958332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45979.288948958332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45979.288948958332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45979.288948958332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45979.288948958332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45979.288948958332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45979.288948958332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45979.288948958332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45979.288948958332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45979.288948958332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45979.288948958332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45979.288948958332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45979.288948958332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45979.288948958332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45979.288948958332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45979.288948958332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45979.288948958332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45979.288948958332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45979.288948958332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45979.288948958332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45979.288948958332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45979.288948958332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45979.288948958332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45979.288948958332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45979.288948958332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45979.288948958332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45979.288948958332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45979.288948958332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45979.288948958332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45979.288948958332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45979.288948958332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45979.288948958332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45979.288948958332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45979.288948958332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45979.288948958332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45979.288948958332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45979.288948958332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45979.288948958332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45979.288948958332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45979.288948958332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45979.288948958332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45979.288948958332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45979.288948958332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45979.288948958332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45979.288948958332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45979.288948958332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45979.288948958332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45979.288948958332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45979.288948958332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45979.288948958332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45979.288948958332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45979.288948958332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45979.288948958332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45979.288948958332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45979.288948958332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45979.288948958332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45979.288948958332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45979.288948958332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45979.288948958332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45979.288948958332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45979.288948958332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45979.288948958332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45979.288948958332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45979.288948958332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45979.288948958332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45979.288948958332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45979.288948958332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45979.288948958332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45979.288948958332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45979.288948958332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45979.288948958332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45979.288948958332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45979.288948958332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45979.288948958332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45979.288948958332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45979.288948958332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45979.288948958332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45979.288948958332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45979.288948958332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45979.288948958332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45979.288948958332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45979.288948958332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45979.288948958332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45979.288948958332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45979.288948958332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45979.288948958332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45979.288948958332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45979.288948958332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45979.288948958332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45979.288948958332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45979.288948958332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45979.288948958332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45979.288948958332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45979.288948958332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45979.288948958332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45979.288948958332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45979.288948958332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45979.288948958332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45979.288948958332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45979.288948958332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45979.288948958332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45979.288948958332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45979.288948958332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45979.288948958332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45979.288948958332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45979.288948958332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45979.288948958332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45979.288948958332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45979.288948958332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45979.288948958332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45979.288948958332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45979.288948958332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45979.288948958332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45979.288948958332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45979.288948958332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45979.288948958332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45979.288948958332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45979.288948958332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45979.288948958332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45979.288948958332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45979.288948958332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45979.288948958332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45979.288948958332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45979.288948958332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45979.288948958332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45979.288948958332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45979.288948958332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45979.288948958332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45979.288948958332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45979.288948958332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45979.288948958332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45979.288948958332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45979.288948958332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45979.288948958332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45979.288948958332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45979.288948958332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45979.288948958332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45979.288948958332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45979.288948958332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45979.288948958332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45979.288948958332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45979.288948958332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45979.288948958332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45979.288948958332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45979.288948958332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45979.288948958332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45979.288948958332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45979.288948958332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45979.288948958332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45979.288948958332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45979.288948958332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45979.288948958332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45979.288948958332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45979.288948958332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45979.288948958332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45979.288948958332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45979.288948958332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45979.288948958332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45979.288948958332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45979.288948958332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45979.288948958332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45979.288948958332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45979.288948958332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45979.288948958332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45979.288948958332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45979.288948958332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45979.288948958332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45979.288948958332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45979.288948958332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45979.288948958332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45979.288948958332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45979.288948958332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45979.288948958332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45979.288948958332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45979.288948958332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45979.288948958332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45979.288948958332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45979.288948958332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45979.288948958332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45979.288948958332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45979.288948958332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45979.288948958332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45979.288948958332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45979.288948958332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45979.288948958332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45979.288948958332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45979.288948958332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45979.288948958332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45979.288948958332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45979.288948958332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45979.288948958332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45979.288948958332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45979.288948958332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45979.288948958332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45979.288948958332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45979.288948958332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45979.288948958332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45979.288948958332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45979.288948958332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45979.288948958332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45979.288948958332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45979.288948958332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45979.288948958332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45979.288948958332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45979.288948958332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45979.288948958332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45979.288948958332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45979.288948958332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45979.288948958332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45979.288948958332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45979.288948958332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45979.288948958332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45979.288948958332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45979.288948958332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45979.288948958332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45979.288948958332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45979.288948958332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45979.288948958332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45979.288948958332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45979.288948958332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45979.288948958332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45979.288948958332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45979.288948958332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45979.288948958332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45979.288948958332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45979.288948958332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45979.288948958332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45979.288948958332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45979.288948958332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45979.288948958332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45979.288948958332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45979.288948958332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45979.288948958332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45979.288948958332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45979.288948958332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45979.288948958332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45979.288948958332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45979.288948958332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45979.288948958332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45979.288948958332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45979.288948958332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45979.288948958332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45979.288948958332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45979.288948958332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45979.288948958332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45979.288948958332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45979.288948958332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45979.288948958332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45979.288948958332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45979.288948958332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45979.288948958332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45979.288948958332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45979.288948958332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45979.288948958332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45979.288948958332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45979.288948958332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45979.288948958332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45979.288948958332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45979.288948958332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45979.288948958332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45979.288948958332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45979.288948958332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45979.288948958332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45979.288948958332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45979.288948958332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45979.288948958332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45979.288948958332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45979.288948958332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45979.288948958332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45979.288948958332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45979.288948958332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45979.288948958332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45979.288948958332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45979.288948958332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45979.288948958332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45979.288948958332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45979.288948958332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45979.288948958332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45979.288948958332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45979.288948958332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45979.288948958332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45979.288948958332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45979.288948958332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45979.288948958332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45979.288948958332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45979.288948958332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45979.288948958332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45979.288948958332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45979.288948958332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45979.288948958332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45979.288948958332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45979.288948958332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45979.288948958332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45979.288948958332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45979.288948958332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45979.288948958332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45979.288948958332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45979.288948958332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45979.288948958332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45979.288948958332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45979.288948958332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45979.288948958332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45979.288948958332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45979.288948958332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45979.288948958332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45979.288948958332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45979.288948958332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45979.288948958332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45979.288948958332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45979.288948958332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45979.288948958332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45979.288948958332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45979.288948958332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45979.288948958332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45979.288948958332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45979.288948958332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45979.288948958332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45979.288948958332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45979.288948958332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45979.288948958332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45979.288948958332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45979.288948958332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45979.288948958332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45979.288948958332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45979.288948958332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45979.288948958332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45979.288948958332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45979.288948958332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45979.288948958332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45979.288948958332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45979.288948958332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45979.288948958332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45979.288948958332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45979.288948958332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45979.288948958332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45979.288948958332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45979.288948958332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45979.288948958332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45979.288948958332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45979.288948958332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45979.288948958332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45979.288948958332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45979.288948958332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45979.288948958332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45979.288948958332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45979.288948958332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45979.288948958332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45979.288948958332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45979.288948958332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45979.288948958332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45979.288948958332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45979.288948958332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45979.288948958332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45979.288948958332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45979.288948958332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45979.288948958332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45979.288948958332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45979.288948958332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45979.288948958332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45979.288948958332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45979.288948958332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45979.288948958332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45979.288948958332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45979.288948958332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45979.288948958332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45979.288948958332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45979.288948958332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45979.288948958332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45979.288948958332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45979.288948958332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45979.288948958332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45979.288948958332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45979.288948958332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45979.288948958332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45979.288948958332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45979.288948958332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45979.288948958332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45979.288948958332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45979.288948958332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45979.288948958332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45979.288948958332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45979.288948958332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45979.288948958332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45979.288948958332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45979.288948958332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45979.288948958332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45979.288948958332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45979.288948958332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45979.288948958332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45979.288948958332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45979.288948958332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45979.288948958332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45979.288948958332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45979.288948958332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45979.288948958332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45979.288948958332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45979.288948958332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45979.288948958332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45979.288948958332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45979.288948958332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45979.288948958332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45979.288948958332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45979.288948958332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45979.288948958332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45979.288948958332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45979.288948958332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45979.288948958332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45979.288948958332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45979.288948958332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45979.288948958332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45979.288948958332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45979.288948958332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45979.288948958332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45979.288948958332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45979.288948958332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45979.288948958332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45979.288948958332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45979.288948958332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45979.288948958332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45979.288948958332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45979.288948958332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45979.288948958332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45979.288948958332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45979.288948958332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45979.288948958332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45979.288948958332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45979.288948958332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45979.288948958332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45979.288948958332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45979.288948958332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45979.288948958332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45979.288948958332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45979.288948958332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45979.288948958332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45979.288948958332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45979.288948958332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45979.288948958332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45979.288948958332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45979.288948958332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45979.288948958332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45979.288948958332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45979.288948958332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45979.288948958332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45979.288948958332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45979.288948958332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45979.288948958332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45979.288948958332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45979.288948958332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45979.288948958332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45979.288948958332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45979.288948958332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45979.288948958332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45979.288948958332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45979.288948958332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45979.288948958332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45979.288948958332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45979.288948958332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45979.288948958332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45979.288948958332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45979.288948958332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45979.288948958332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45979.288948958332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45979.288948958332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45979.288948958332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45979.288948958332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45979.288948958332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45979.288948958332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45979.288948958332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45979.288948958332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45979.288948958332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45979.288948958332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45979.288948958332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45979.288948958332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45979.288948958332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45979.288948958332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45979.288948958332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45979.288948958332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45979.288948958332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45979.288948958332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45979.288948958332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45979.288948958332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45979.288948958332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45979.288948958332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45979.288948958332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45979.288948958332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45979.288948958332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45979.288948958332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45979.288948958332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45979.288948958332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45979.288948958332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45979.288948958332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45979.288948958332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45979.288948958332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45979.288948958332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45979.288948958332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45979.288948958332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45979.288948958332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45979.288948958332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45979.288948958332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45979.288948958332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45979.288948958332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45979.288948958332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45979.288948958332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45979.288948958332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45979.288948958332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45979.288948958332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45979.288948958332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45979.288948958332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45979.288948958332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45979.288948958332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45979.288948958332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45979.288948958332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45979.288948958332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45979.288948958332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45979.288948958332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45979.288948958332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45979.288948958332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45979.288948958332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45979.288948958332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45979.288948958332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45979.288948958332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45979.288948958332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45979.288948958332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45979.288948958332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45979.288948958332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45979.288948958332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45979.288948958332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45979.288948958332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45979.288948958332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45979.288948958332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45979.288948958332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45979.288948958332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45979.288948958332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45979.288948958332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45979.288948958332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45979.288948958332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45979.288948958332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45979.288948958332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45979.288948958332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45979.288948958332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45979.288948958332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45979.288948958332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45979.288948958332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45979.288948958332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45979.288948958332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45979.288948958332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45979.288948958332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45979.288948958332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45979.288948958332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45979.288948958332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45979.288948958332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45979.288948958332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45979.288948958332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45979.288948958332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45979.288948958332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45979.288948958332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45979.288948958332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45979.288948958332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45979.288948958332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45979.288948958332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45979.288948958332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45979.288948958332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45979.288948958332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45979.288948958332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45979.288948958332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45979.288948958332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45979.288948958332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45979.288948958332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45979.288948958332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45979.288948958332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45979.288948958332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45979.288948958332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45979.288948958332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45979.288948958332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45979.288948958332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45979.288948958332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45979.288948958332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45979.288948958332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45979.288948958332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45979.288948958332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45979.288948958332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45979.288948958332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45979.288948958332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45979.288948958332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45979.288948958332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45979.288948958332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45979.288948958332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45979.288948958332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45979.288948958332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45979.288948958332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45979.288948958332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45979.288948958332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45979.288948958332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45979.288948958332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45979.288948958332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45979.288948958332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45979.288948958332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45979.288948958332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45979.288948958332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45979.288948958332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45979.288948958332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45979.288948958332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45979.288948958332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45979.288948958332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45979.288948958332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45979.288948958332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45979.288948958332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45979.288948958332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45979.288948958332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45979.288948958332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45979.288948958332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45979.288948958332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45979.288948958332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45979.288948958332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45979.288948958332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45979.288948958332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45979.288948958332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45979.288948958332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45979.288948958332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45979.288948958332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45979.288948958332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45979.288948958332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45979.288948958332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45979.288948958332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45979.288948958332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45979.288948958332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45979.288948958332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45979.288948958332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45979.288948958332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45979.288948958332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45979.288948958332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45979.288948958332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45979.288948958332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45979.288948958332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45979.288948958332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45979.288948958332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45979.288948958332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45979.288948958332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45979.288948958332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45979.288948958332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45979.288948958332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45979.288948958332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45979.288948958332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45979.288948958332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45979.288948958332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45979.288948958332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45979.288948958332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45979.288948958332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45979.288948958332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45979.288948958332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45979.288948958332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45979.288948958332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45979.288948958332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45979.288948958332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45979.288948958332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45979.288948958332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45979.288948958332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45979.288948958332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45979.288948958332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45979.288948958332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45979.288948958332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45979.288948958332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45979.288948958332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45979.288948958332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45979.288948958332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45979.288948958332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45979.288948958332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45979.288948958332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45979.288948958332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45979.288948958332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45979.288948958332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45979.288948958332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45979.288948958332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45979.288948958332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45979.288948958332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45979.288948958332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45979.288948958332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45979.288948958332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45979.288948958332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45979.288948958332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45979.288948958332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45979.288948958332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45979.288948958332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45979.288948958332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45979.288948958332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45979.288948958332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45979.288948958332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45979.288948958332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45979.288948958332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45979.288948958332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45979.288948958332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45979.288948958332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45979.288948958332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45979.288948958332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45979.288948958332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45979.288948958332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45979.288948958332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45979.288948958332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45979.288948958332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45979.288948958332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45979.288948958332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45979.288948958332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45979.288948958332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45979.288948958332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45979.288948958332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45979.288948958332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45979.288948958332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45979.288948958332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45979.288948958332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45979.288948958332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45979.288948958332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45979.288948958332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45979.288948958332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45979.288948958332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45979.288948958332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45979.288948958332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45979.288948958332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45979.288948958332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45979.288948958332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45979.288948958332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45979.288948958332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45979.288948958332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45979.288948958332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45979.288948958332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45979.288948958332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45979.288948958332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45979.288948958332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45979.288948958332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45979.288948958332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45979.288948958332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45979.288948958332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45979.288948958332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45979.288948958332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45979.288948958332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45979.288948958332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45979.288948958332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45979.288948958332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45979.288948958332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45979.288948958332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45979.288948958332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45979.288948958332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45979.288948958332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45979.288948958332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45979.288948958332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45979.288948958332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45979.288948958332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45979.288948958332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45979.288948958332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45979.288948958332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45979.288948958332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45979.288948958332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45979.288948958332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45979.288948958332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45979.288948958332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45979.288948958332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45979.288948958332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45979.288948958332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45979.288948958332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45979.288948958332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45979.288948958332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45979.288948958332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45979.288948958332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45979.288948958332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45979.288948958332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45979.288948958332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45979.288948958332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45979.288948958332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45979.288948958332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45979.288948958332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45979.288948958332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45979.288948958332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45979.288948958332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45979.288948958332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45979.288948958332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45979.288948958332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45979.288948958332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45979.288948958332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45979.288948958332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45979.288948958332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45979.288948958332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45979.288948958332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45979.288948958332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45979.288948958332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45979.288948958332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45979.288948958332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45979.288948958332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45979.288948958332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45979.288948958332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45979.288948958332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45979.288948958332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45979.288948958332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45979.288948958332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45979.288948958332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45979.288948958332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45979.288948958332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45979.288948958332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45979.288948958332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45979.288948958332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45979.288948958332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45979.288948958332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45979.288948958332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45979.288948958332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45979.288948958332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45979.288948958332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45979.288948958332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45979.288948958332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45979.288948958332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45979.288948958332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45979.288948958332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45979.288948958332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45979.288948958332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45979.288948958332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45979.288948958332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45979.288948958332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45979.288948958332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45979.288948958332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45979.288948958332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45979.288948958332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45979.288948958332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45979.288948958332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45979.288948958332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45979.288948958332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45979.288948958332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45979.288948958332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45979.288948958332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45979.288948958332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45979.288948958332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45979.288948958332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45979.288948958332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45979.288948958332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45979.288948958332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45979.288948958332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45979.288948958332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45979.288948958332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45979.288948958332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45979.288948958332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45979.288948958332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45979.288948958332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45979.288948958332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45979.288948958332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45979.288948958332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45979.288948958332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45979.288948958332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45979.288948958332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45979.288948958332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45979.288948958332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45979.288948958332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45979.288948958332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45979.288948958332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45979.288948958332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45979.288948958332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45979.288948958332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45979.288948958332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45979.288948958332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45979.288948958332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45979.288948958332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45979.288948958332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45979.288948958332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45979.288948958332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45979.288948958332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45979.288948958332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45979.288948958332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45979.288948958332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45979.288948958332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45979.288948958332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45979.288948958332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45979.288948958332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45979.288948958332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45979.288948958332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45979.288948958332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45979.288948958332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45979.288948958332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45979.288948958332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45979.288948958332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45979.288948958332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45979.288948958332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45979.288948958332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45979.288948958332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45979.288948958332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45979.288948958332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45979.288948958332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45979.288948958332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45979.288948958332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45979.288948958332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45979.288948958332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45979.288948958332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45979.288948958332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45979.288948958332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45979.288948958332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45979.288948958332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45979.288948958332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45979.288948958332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45979.288948958332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45979.288948958332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45979.288948958332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45979.288948958332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45979.288948958332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45979.288948958332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45979.288948958332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45979.288948958332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45979.288948958332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45979.288948958332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45979.288948958332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45979.288948958332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45979.288948958332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45979.288948958332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45979.288948958332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45979.288948958332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45979.288948958332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45979.288948958332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45979.288948958332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45979.288948958332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45979.288948958332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45979.288948958332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45979.288948958332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45979.288948958332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45979.288948958332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45979.288948958332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45979.288948958332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45979.288948958332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45979.288948958332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45979.288948958332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45979.288948958332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45979.288948958332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45979.288948958332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275.80823124999733</v>
      </c>
      <c r="H2" s="95">
        <v>45703.474768518521</v>
      </c>
      <c r="I2" s="95" t="str">
        <f>IFERROR(VLOOKUP(D2,DB!A:F,6,0),"")</f>
        <v>SCECO</v>
      </c>
      <c r="J2" s="95" t="str">
        <f>IFERROR(VLOOKUP(D2,DB!A:G,7,0),"")</f>
        <v>Dead</v>
      </c>
      <c r="K2" s="97" t="s">
        <v>39109</v>
      </c>
      <c r="L2" s="91" t="str">
        <f>IFERROR(VLOOKUP(D2,DB!A:I,9,0),"")</f>
        <v>Latis</v>
      </c>
    </row>
    <row r="3" spans="1:16" ht="15" customHeight="1">
      <c r="A3" s="113" t="s">
        <v>39110</v>
      </c>
      <c r="B3" s="91" t="str">
        <f>IFERROR(VLOOKUP(D3,DB!A:K,11,0),"")</f>
        <v>R4</v>
      </c>
      <c r="C3" s="93">
        <v>2</v>
      </c>
      <c r="D3" s="91" t="s">
        <v>36418</v>
      </c>
      <c r="E3" s="94" t="s">
        <v>39021</v>
      </c>
      <c r="F3" s="95">
        <v>45979.138888888891</v>
      </c>
      <c r="G3" s="96">
        <f ca="1">IFERROR(NOW()-F3,"")</f>
        <v>0.15005995370302116</v>
      </c>
      <c r="H3" s="95">
        <v>45979.120416666665</v>
      </c>
      <c r="I3" s="95" t="str">
        <f>IFERROR(VLOOKUP(D3,DB!A:F,6,0),"")</f>
        <v>Generator-SG</v>
      </c>
      <c r="J3" s="113" t="str">
        <f>IFERROR(VLOOKUP(D3,DB!A:G,7,0),"")</f>
        <v>No BB Shifted</v>
      </c>
      <c r="K3" s="97" t="s">
        <v>39111</v>
      </c>
      <c r="L3" s="91" t="str">
        <f>IFERROR(VLOOKUP(D3,DB!A:I,9,0),"")</f>
        <v>Latis</v>
      </c>
    </row>
    <row r="4" spans="1:16" ht="15" customHeight="1">
      <c r="A4" s="113" t="s">
        <v>39112</v>
      </c>
      <c r="B4" s="91" t="str">
        <f>IFERROR(VLOOKUP(D4,DB!A:K,11,0),"")</f>
        <v>R4</v>
      </c>
      <c r="C4" s="93">
        <v>1</v>
      </c>
      <c r="D4" s="91" t="s">
        <v>39113</v>
      </c>
      <c r="E4" s="94" t="s">
        <v>39021</v>
      </c>
      <c r="F4" s="95">
        <v>45979.212500000001</v>
      </c>
      <c r="G4" s="96">
        <f ca="1">IFERROR(NOW()-F4,"")</f>
        <v>7.6448842592071742E-2</v>
      </c>
      <c r="H4" s="95">
        <v>45979.199548611112</v>
      </c>
      <c r="I4" s="113" t="str">
        <f>IFERROR(VLOOKUP(D4,DB!A:F,6,0),"")</f>
        <v>Generator-SG</v>
      </c>
      <c r="J4" s="113" t="str">
        <f>IFERROR(VLOOKUP(D4,DB!A:G,7,0),"")</f>
        <v>Vandalized</v>
      </c>
      <c r="K4" s="97" t="s">
        <v>39114</v>
      </c>
      <c r="L4" s="91" t="str">
        <f>IFERROR(VLOOKUP(D4,DB!A:I,9,0),"")</f>
        <v>Latis</v>
      </c>
    </row>
    <row r="5" spans="1:16" ht="15" customHeight="1">
      <c r="A5" s="113"/>
      <c r="B5" s="91" t="str">
        <f>IFERROR(VLOOKUP(D5,DB!A:K,11,0),"")</f>
        <v/>
      </c>
      <c r="C5" s="93"/>
      <c r="D5" s="91"/>
      <c r="E5" s="94"/>
      <c r="F5" s="95"/>
      <c r="G5" s="96">
        <f ca="1">IFERROR(NOW()-F5,"")</f>
        <v>45979.288948842594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45979.288948842594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45979.288948842594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45979.288948842594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45979.288948842594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45979.288948842594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45979.288948842594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45979.288948842594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45979.288948842594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45979.288948842594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45979.288948842594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45979.288948842594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45979.288948842594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45979.288948842594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45979.288948842594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45979.288948842594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45979.288948842594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45979.288948842594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45979.288948842594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45979.288948842594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45979.288948842594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45979.288948842594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45979.288948842594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45979.288948842594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45979.288948842594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45979.288948842594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45979.288948842594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45979.288948842594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45979.288948842594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45979.288948842594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45979.288948842594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45979.288948842594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45979.288948842594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45979.288948842594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45979.288948842594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45979.288948842594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45979.288948842594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45979.288948842594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45979.288948842594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45979.288948842594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45979.288948842594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45979.288948842594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45979.288948842594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45979.288948842594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45979.288948842594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45979.288948842594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45979.288948842594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45979.288948842594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45979.288948842594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45979.288948842594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45979.288948842594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45979.288948842594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45979.288948842594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45979.288948842594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45979.288948842594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45979.288948842594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45979.288948842594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45979.288948842594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45979.288948842594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45979.288948842594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45979.288948842594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45979.288948842594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45979.288948842594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45979.288948842594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45979.288948842594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45979.288948842594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45979.288948842594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45979.288948842594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45979.288948842594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45979.288948842594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45979.288948842594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45979.288948842594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45979.288948842594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45979.288948842594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45979.288948842594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45979.288948842594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45979.288948842594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45979.288948842594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45979.288948842594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45979.288948842594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45979.288948842594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45979.288948842594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45979.288948842594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45979.288948842594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45979.288948842594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45979.288948842594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45979.288948842594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45979.288948842594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45979.288948842594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45979.288948842594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45979.288948842594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45979.288948842594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45979.288948842594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45979.288948842594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45979.288948842594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45979.288948842594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45979.288948842594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45979.288948842594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45979.288948842594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45979.288948842594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45979.288948842594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45979.288948842594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45979.288948842594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45979.288948842594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45979.288948842594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45979.288948842594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45979.288948842594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45979.288948842594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45979.288948842594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45979.288948842594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45979.288948842594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45979.288948842594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45979.288948842594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45979.288948842594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45979.288948842594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45979.288948842594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45979.288948842594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45979.288948842594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45979.288948842594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45979.288948842594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45979.288948842594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45979.288948842594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45979.288948842594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45979.288948842594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45979.288948842594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45979.288948842594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45979.288948842594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45979.288948842594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45979.288948842594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45979.288948842594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45979.288948842594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45979.288948842594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45979.288948842594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45979.288948842594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45979.288948842594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45979.288948842594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45979.288948842594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45979.288948842594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45979.288948842594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45979.288948842594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45979.288948842594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45979.288948842594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45979.288948842594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45979.288948842594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45979.288948842594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45979.288948842594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45979.288948842594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45979.288948842594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45979.288948842594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45979.288948842594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45979.288948842594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45979.288948842594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45979.288948842594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45979.288948842594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45979.288948842594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45979.288948842594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45979.288948842594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45979.288948842594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45979.288948842594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45979.288948842594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45979.288948842594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45979.288948842594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45979.288948842594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45979.288948842594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45979.288948842594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45979.288948842594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45979.288948842594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45979.288948842594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45979.288948842594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45979.288948842594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45979.288948842594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45979.288948842594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45979.288948842594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45979.288948842594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45979.288948842594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45979.288948842594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45979.288948842594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45979.288948842594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45979.288948842594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45979.288948842594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45979.288948842594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45979.288948842594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45979.288948842594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45979.288948842594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45979.288948842594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45979.288948842594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45979.288948842594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45979.288948842594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45979.288948842594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45979.288948842594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45979.288948842594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45979.288948842594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45979.288948842594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45979.288948842594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45979.288948842594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45979.288948842594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45979.288948842594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45979.288948842594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45979.288948842594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45979.288948842594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45979.288948842594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45979.288948842594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45979.288948842594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45979.288948842594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45979.288948842594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45979.288948842594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45979.288948842594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45979.288948842594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45979.288948842594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45979.288948842594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45979.288948842594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45979.288948842594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45979.288948842594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45979.288948842594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45979.288948842594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45979.288948842594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45979.288948842594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45979.288948842594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45979.288948842594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45979.288948842594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45979.288948842594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45979.288948842594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45979.288948842594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45979.288948842594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45979.288948842594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45979.288948842594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45979.288948842594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45979.288948842594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45979.288948842594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45979.288948842594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45979.288948842594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45979.288948842594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45979.288948842594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45979.288948842594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45979.288948842594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45979.288948842594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45979.288948842594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45979.288948842594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45979.288948842594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45979.288948842594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45979.288948842594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45979.288948842594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45979.288948842594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45979.288948842594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45979.288948842594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45979.288948842594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45979.288948842594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45979.288948842594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45979.288948842594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45979.288948842594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45979.288948842594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45979.288948842594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45979.288948842594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45979.288948842594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45979.288948842594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45979.288948842594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45979.288948842594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45979.288948842594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45979.288948842594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45979.288948842594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45979.288948842594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45979.288948842594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45979.288948842594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45979.288948842594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45979.288948842594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45979.288948842594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45979.288948842594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45979.288948842594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45979.288948842594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45979.288948842594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45979.288948842594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45979.288948842594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45979.288948842594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45979.288948842594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45979.288948842594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45979.288948842594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45979.288948842594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45979.288948842594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45979.288948842594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45979.288948842594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45979.288948842594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45979.288948842594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45979.288948842594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45979.288948842594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45979.288948842594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45979.288948842594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45979.288948842594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45979.288948842594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45979.288948842594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45979.288948842594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45979.288948842594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45979.288948842594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45979.288948842594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45979.288948842594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45979.288948842594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45979.288948842594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45979.288948842594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45979.288948842594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45979.288948842594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45979.288948842594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45979.288948842594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45979.288948842594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45979.288948842594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45979.288948842594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45979.288948842594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45979.288948842594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45979.288948842594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45979.288948842594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45979.288948842594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45979.288948842594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45979.288948842594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45979.288948842594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45979.288948842594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45979.288948842594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45979.288948842594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45979.288948842594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45979.288948842594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45979.288948842594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45979.288948842594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45979.288948842594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45979.288948842594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45979.288948842594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45979.288948842594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45979.288948842594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45979.288948842594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45979.288948842594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45979.288948842594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45979.288948842594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45979.288948842594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45979.288948842594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45979.288948842594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45979.288948842594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45979.288948842594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45979.288948842594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45979.288948842594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45979.288948842594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45979.288948842594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45979.288948842594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45979.288948842594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45979.288948842594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45979.288948842594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45979.288948842594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45979.288948842594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45979.288948842594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45979.288948842594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45979.288948842594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45979.288948842594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45979.288948842594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45979.288948842594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45979.288948842594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45979.288948842594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45979.288948842594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45979.288948842594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45979.288948842594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45979.288948842594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45979.288948842594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45979.288948842594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45979.288948842594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45979.288948842594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45979.288948842594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45979.288948842594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45979.288948842594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45979.288948842594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45979.288948842594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45979.288948842594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45979.288948842594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45979.288948842594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45979.288948842594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45979.288948842594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45979.288948842594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45979.288948842594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45979.288948842594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45979.288948842594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45979.288948842594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45979.288948842594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45979.288948842594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45979.288948842594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45979.288948842594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45979.288948842594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45979.288948842594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45979.288948842594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45979.288948842594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45979.288948842594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45979.288948842594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45979.288948842594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45979.288948842594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45979.288948842594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45979.288948842594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45979.288948842594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45979.288948842594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45979.288948842594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45979.288948842594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45979.288948842594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45979.288948842594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45979.288948842594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45979.288948842594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45979.288948842594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45979.288948842594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45979.288948842594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45979.288948842594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45979.288948842594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45979.288948842594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45979.288948842594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45979.288948842594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45979.288948842594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45979.288948842594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45979.288948842594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45979.288948842594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45979.288948842594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45979.288948842594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45979.288948842594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45979.288948842594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45979.288948842594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45979.288948842594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45979.288948842594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45979.288948842594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45979.288948842594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45979.288948842594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45979.288948842594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45979.288948842594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45979.288948842594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45979.288948842594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45979.288948842594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45979.288948842594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45979.288948842594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45979.288948842594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45979.288948842594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45979.288948842594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45979.288948842594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45979.288948842594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45979.288948842594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45979.288948842594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45979.288948842594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45979.288948842594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45979.288948842594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45979.288948842594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45979.288948842594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45979.288948842594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45979.288948842594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45979.288948842594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45979.288948842594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45979.288948842594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45979.288948842594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45979.288948842594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45979.288948842594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45979.288948842594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45979.288948842594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45979.288948842594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45979.288948842594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45979.288948842594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45979.288948842594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45979.288948842594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45979.288948842594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45979.288948842594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45979.288948842594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45979.288948842594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45979.288948842594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45979.288948842594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45979.288948842594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45979.288948842594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45979.288948842594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45979.288948842594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45979.288948842594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45979.288948842594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45979.288948842594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45979.288948842594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45979.288948842594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45979.288948842594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45979.288948842594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45979.288948842594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45979.288948842594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45979.288948842594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45979.288948842594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45979.288948842594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45979.288948842594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45979.288948842594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45979.288948842594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45979.288948842594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45979.288948842594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45979.288948842594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45979.288948842594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45979.288948842594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45979.288948842594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45979.288948842594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45979.288948842594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45979.288948842594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45979.288948842594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45979.288948842594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45979.288948842594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45979.288948842594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45979.288948842594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45979.288948842594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45979.288948842594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45979.288948842594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45979.288948842594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45979.288948842594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45979.288948842594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45979.288948842594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45979.288948842594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45979.288948842594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45979.288948842594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45979.288948842594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45979.288948842594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45979.288948842594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45979.288948842594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45979.288948842594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45979.288948842594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45979.288948842594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45979.288948842594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45979.288948842594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45979.288948842594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K19" sqref="K1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87.456888657405216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53.10007152777689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30.627837731481122</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1.7741456018557074</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35"/>
      <c r="G6" s="111">
        <f ca="1">IFERROR(NOW()-F6,"")</f>
        <v>45979.288948842594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45979.288948842594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45979.288948842594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45979.288948842594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45979.288948842594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45979.288948842594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45979.288948842594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45979.288948842594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45979.288948842594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45979.288948842594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45979.288948842594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45979.288948842594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45979.288948842594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45979.288948842594</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45979.288948842594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45979.288948842594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45979.288948842594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45979.288948842594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45979.288948842594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45979.288948842594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45979.288948842594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45979.288948842594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45979.288948842594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45979.288948842594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45979.288948842594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45979.288948842594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45979.288948842594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45979.288948842594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45979.288948842594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45979.288948842594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45979.288948842594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45979.288948842594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45979.288948842594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45979.288948842594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45979.288948842594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45979.288948842594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45979.288948842594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45979.288948842594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45979.288948842594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45979.288948842594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45979.288948842594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45979.288948842594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45979.288948842594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45979.288948842594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45979.288948842594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45979.288948842594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45979.288948842594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45979.288948842594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45979.288948842594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45979.288948842594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45979.288948842594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45979.288948842594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45979.288948842594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45979.288948842594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45979.288948842594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45979.288948842594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45979.288948842594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45979.288948842594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45979.288948842594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45979.288948842594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45979.288948842594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45979.288948842594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45979.288948842594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45979.288948842594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45979.288948842594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45979.288948842594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45979.288948842594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45979.288948842594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45979.288948842594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45979.288948842594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45979.288948842594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45979.288948842594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45979.288948842594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45979.288948842594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45979.288948842594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45979.288948842594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45979.288948842594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45979.288948842594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45979.288948842594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45979.288948842594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45979.288948842594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45979.288948842594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45979.288948842594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45979.288948842594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45979.288948842594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45979.288948842594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45979.288948842594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45979.288948842594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45979.288948842594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45979.288948842594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45979.288948842594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45979.288948842594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45979.288948842594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45979.288948842594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45979.288948842594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45979.288948842594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45979.288948842594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45979.288948842594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45979.288948842594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45979.288948842594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45979.288948842594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45979.288948842594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45979.288948842594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45979.288948842594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45979.288948842594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45979.288948842594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45979.288948842594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45979.288948842594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45979.288948842594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45979.288948842594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45979.288948842594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45979.288948842594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45979.288948842594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45979.288948842594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45979.288948842594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45979.288948842594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45979.288948842594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45979.288948842594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45979.288948842594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45979.288948842594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45979.288948842594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45979.288948842594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45979.288948842594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45979.288948842594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45979.288948842594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45979.288948842594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45979.288948842594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45979.288948842594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45979.288948842594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45979.288948842594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45979.288948842594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45979.288948842594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45979.288948842594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45979.288948842594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45979.288948842594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45979.288948842594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45979.288948842594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45979.288948842594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45979.288948842594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45979.288948842594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45979.288948842594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45979.288948842594</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45979.288948842594</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45979.288948842594</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45979.288948842594</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45979.288948842594</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45979.288948842594</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45979.288948842594</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45979.288948842594</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45979.288948842594</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45979.288948842594</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45979.288948842594</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45979.288948842594</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45979.288948842594</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45979.288948842594</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45979.288948842594</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45979.288948842594</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45979.288948842594</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45979.288948842594</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45979.288948842594</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45979.288948842594</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45979.288948842594</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45979.288948842594</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45979.288948842594</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45979.288948842594</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45979.288948842594</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45979.288948842594</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45979.288948842594</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45979.288948842594</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45979.288948842594</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45979.288948842594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45979.288948842594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45979.288948842594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45979.288948842594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45979.288948842594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45979.288948842594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45979.288948842594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45979.288948842594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45979.288948842594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45979.288948842594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45979.288948842594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45979.288948842594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45979.288948842594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45979.288948842594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45979.288948842594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45979.288948842594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45979.288948842594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45979.288948842594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45979.288948842594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45979.288948842594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45979.288948842594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45979.288948842594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45979.288948842594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45979.288948842594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45979.288948842594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45979.288948842594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45979.288948842594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45979.288948842594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45979.288948842594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45979.288948842594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45979.288948842594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45979.288948842594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45979.288948842594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45979.288948842594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45979.288948842594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45979.288948842594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45979.288948842594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45979.288948842594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45979.288948842594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45979.288948842594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45979.288948842594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45979.288948842594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45979.288948842594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45979.288948842594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45979.288948842594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45979.288948842594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45979.288948842594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45979.288948842594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45979.288948842594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45979.288948842594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45979.288948842594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45979.288948842594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45979.288948842594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45979.288948842594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45979.288948842594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45979.288948842594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45979.288948842594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45979.288948842594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45979.288948842594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45979.288948842594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45979.288948842594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45979.288948842594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45979.288948842594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45979.288948842594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45979.288948842594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45979.288948842594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45979.288948842594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45979.288948842594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45979.288948842594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45979.288948842594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45979.288948842594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45979.288948842594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45979.288948842594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45979.288948842594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45979.288948842594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45979.288948842594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45979.288948842594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45979.288948842594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45979.288948842594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45979.288948842594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45979.288948842594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2025-11-18T03:56:12Z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