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68" documentId="120_S{2AC9BD13-BADA-5192-A53E-5A8FF88502F6}" xr6:coauthVersionLast="47" xr6:coauthVersionMax="47" xr10:uidLastSave="{71909E5B-BA0F-4488-8A1F-506352590A7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<sst xmlns="http://schemas.openxmlformats.org/spreadsheetml/2006/main" count="181623" uniqueCount="39222">
  <si>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</si>
  <si>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</si>
  <si>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</si>
  <si>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</si>
  <si>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</si>
  <si>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</si>
  <si>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</si>
  <si>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</si>
  <si>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</si>
  <si>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</si>
  <si>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</si>
  <si>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</si>
  <si>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</si>
  <si>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</si>
  <si>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</si>
  <si>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</si>
  <si>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</si>
  <si>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</si>
  <si>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</si>
  <si>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</si>
  <si>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</si>
  <si>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</si>
  <si>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</si>
  <si>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</si>
  <si>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</si>
  <si>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</si>
  <si>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</si>
  <si>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</si>
  <si>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</si>
  <si>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</si>
  <si>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</si>
  <si>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</si>
  <si>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</si>
  <si>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</si>
  <si>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</si>
  <si>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</si>
  <si>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</si>
  <si>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</si>
  <si>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</si>
  <si>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</si>
  <si>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</si>
  <si>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</si>
  <si>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</si>
  <si>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</si>
  <si>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</si>
  <si>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</si>
  <si>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</si>
  <si>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</si>
  <si>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</si>
  <si>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</si>
  <si>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</si>
  <si>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</si>
  <si>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</si>
  <si>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</si>
  <si>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</si>
  <si>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</si>
  <si>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</si>
  <si>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</si>
  <si>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</si>
  <si>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</si>
  <si>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</si>
  <si>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</si>
  <si>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</si>
  <si>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</si>
  <si>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</si>
  <si>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</si>
  <si>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</si>
  <si>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</si>
  <si>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</si>
  <si>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</si>
  <si>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</si>
  <si>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</si>
  <si>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</si>
  <si>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</si>
  <si>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</si>
  <si>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</si>
  <si>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</si>
  <si>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</si>
  <si>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</si>
  <si>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</si>
  <si>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</si>
  <si>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</si>
  <si>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</si>
  <si>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</si>
  <si>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</si>
  <si>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</si>
  <si>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</si>
  <si>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</si>
  <si>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</si>
  <si>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</si>
  <si>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</si>
  <si>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</si>
  <si>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</si>
  <si>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</si>
  <si>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</si>
  <si>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</si>
  <si>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</si>
  <si>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</si>
  <si>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</si>
  <si>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</si>
  <si>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</si>
  <si>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</si>
  <si>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</si>
  <si>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</si>
  <si>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</si>
  <si>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</si>
  <si>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</si>
  <si>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</si>
  <si>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</si>
  <si>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</si>
  <si>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</si>
  <si>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</si>
  <si>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</si>
  <si>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</si>
  <si>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</si>
  <si>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</si>
  <si>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</si>
  <si>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</si>
  <si>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</si>
  <si>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</si>
  <si>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</si>
  <si>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</si>
  <si>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</si>
  <si>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</si>
  <si>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</si>
  <si>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</si>
  <si>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</si>
  <si>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</si>
  <si>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</si>
  <si>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</si>
  <si>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</si>
  <si>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</si>
  <si>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</si>
  <si>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</si>
  <si>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</si>
  <si>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</si>
  <si>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</si>
  <si>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</si>
  <si>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</si>
  <si>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</si>
  <si>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</si>
  <si>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</si>
  <si>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</si>
  <si>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</si>
  <si>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</si>
  <si>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</si>
  <si>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</si>
  <si>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</si>
  <si>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</si>
  <si>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</si>
  <si>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</si>
  <si>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</si>
  <si>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</si>
  <si>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</si>
  <si>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</si>
  <si>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</si>
  <si>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</si>
  <si>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</si>
  <si>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</si>
  <si>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</si>
  <si>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</si>
  <si>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</si>
  <si>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</si>
  <si>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</si>
  <si>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</si>
  <si>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</si>
  <si>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</si>
  <si>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</si>
  <si>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</si>
  <si>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</si>
  <si>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</si>
  <si>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</si>
  <si>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</si>
  <si>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</si>
  <si>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</si>
  <si>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</si>
  <si>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</si>
  <si>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</si>
  <si>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</si>
  <si>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</si>
  <si>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</si>
  <si>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</si>
  <si>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</si>
  <si>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</si>
  <si>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</si>
  <si>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</si>
  <si>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</si>
  <si>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</si>
  <si>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</si>
  <si>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</si>
  <si>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</si>
  <si>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</si>
  <si>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</si>
  <si>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</si>
  <si>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</si>
  <si>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</si>
  <si>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</si>
  <si>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</si>
  <si>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</si>
  <si>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</si>
  <si>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</si>
  <si>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</si>
  <si>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</si>
  <si>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</si>
  <si>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</si>
  <si>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</si>
  <si>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</si>
  <si>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</si>
  <si>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</si>
  <si>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</si>
  <si>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</si>
  <si>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</si>
  <si>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</si>
  <si>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</si>
  <si>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</si>
  <si>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</si>
  <si>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</si>
  <si>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</si>
  <si>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</si>
  <si>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</si>
  <si>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</si>
  <si>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</si>
  <si>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</si>
  <si>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</si>
  <si>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</si>
  <si>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</si>
  <si>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</si>
  <si>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</si>
  <si>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</si>
  <si>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</si>
  <si>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</si>
  <si>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</si>
  <si>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</si>
  <si>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</si>
  <si>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</si>
  <si>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</si>
  <si>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</si>
  <si>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</si>
  <si>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</si>
  <si>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</si>
  <si>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</si>
  <si>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</si>
  <si>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</si>
  <si>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</si>
  <si>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</si>
  <si>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</si>
  <si>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</si>
  <si>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</si>
  <si>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</si>
  <si>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</si>
  <si>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</si>
  <si>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</si>
  <si>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</si>
  <si>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</si>
  <si>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</si>
  <si>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</si>
  <si>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</si>
  <si>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</si>
  <si>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</si>
  <si>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</si>
  <si>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</si>
  <si>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</si>
  <si>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</si>
  <si>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</si>
  <si>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</si>
  <si>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</si>
  <si>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</si>
  <si>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</si>
  <si>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</si>
  <si>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</si>
  <si>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</si>
  <si>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</si>
  <si>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</si>
  <si>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</si>
  <si>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</si>
  <si>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</si>
  <si>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</si>
  <si>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</si>
  <si>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</si>
  <si>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</si>
  <si>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</si>
  <si>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</si>
  <si>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</si>
  <si>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</si>
  <si>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</si>
  <si>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</si>
  <si>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</si>
  <si>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</si>
  <si>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</si>
  <si>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</si>
  <si>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</si>
  <si>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</si>
  <si>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</si>
  <si>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</si>
  <si>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</si>
  <si>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</si>
  <si>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</si>
  <si>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</si>
  <si>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</si>
  <si>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</si>
  <si>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</si>
  <si>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</si>
  <si>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</si>
  <si>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</si>
  <si>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</si>
  <si>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</si>
  <si>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</si>
  <si>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</si>
  <si>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</si>
  <si>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</si>
  <si>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</si>
  <si>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</si>
  <si>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</si>
  <si>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</si>
  <si>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</si>
  <si>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</si>
  <si>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</si>
  <si>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</si>
  <si>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</si>
  <si>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</si>
  <si>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</si>
  <si>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</si>
  <si>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</si>
  <si>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</si>
  <si>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</si>
  <si>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</si>
  <si>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</si>
  <si>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</si>
  <si>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</si>
  <si>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</si>
  <si>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</si>
  <si>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</si>
  <si>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</si>
  <si>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</si>
  <si>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</si>
  <si>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</si>
  <si>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</si>
  <si>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</si>
  <si>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</si>
  <si>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</si>
  <si>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</si>
  <si>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</si>
  <si>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</si>
  <si>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</si>
  <si>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</si>
  <si>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</si>
  <si>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</si>
  <si>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</si>
  <si>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</si>
  <si>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</si>
  <si>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</si>
  <si>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</si>
  <si>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</si>
  <si>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</si>
  <si>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</si>
  <si>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</si>
  <si>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</si>
  <si>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</si>
  <si>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</si>
  <si>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</si>
  <si>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</si>
  <si>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</si>
  <si>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</si>
  <si>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</si>
  <si>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</si>
  <si>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</si>
  <si>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</si>
  <si>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</si>
  <si>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</si>
  <si>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</si>
  <si>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</si>
  <si>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</si>
  <si>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</si>
  <si>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</si>
  <si>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</si>
  <si>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</si>
  <si>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</si>
  <si>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</si>
  <si>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</si>
  <si>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</si>
  <si>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</si>
  <si>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</si>
  <si>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</si>
  <si>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</si>
  <si>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</si>
  <si>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</si>
  <si>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</si>
  <si>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</si>
  <si>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</si>
  <si>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</si>
  <si>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</si>
  <si>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</si>
  <si>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</si>
  <si>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</si>
  <si>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</si>
  <si>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</si>
  <si>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</si>
  <si>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</si>
  <si>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</si>
  <si>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</si>
  <si>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</si>
  <si>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</si>
  <si>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</si>
  <si>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</si>
  <si>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</si>
  <si>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</si>
  <si>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</si>
  <si>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</si>
  <si>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</si>
  <si>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</si>
  <si>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</si>
  <si>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</si>
  <si>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</si>
  <si>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</si>
  <si>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</si>
  <si>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</si>
  <si>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</si>
  <si>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</si>
  <si>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</si>
  <si>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</si>
  <si>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</si>
  <si>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</si>
  <si>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</si>
  <si>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</si>
  <si>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</si>
  <si>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</si>
  <si>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</si>
  <si>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</si>
  <si>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</si>
  <si>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</si>
  <si>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</si>
  <si>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</si>
  <si>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</si>
  <si>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</si>
  <si>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</si>
  <si>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</si>
  <si>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</si>
  <si>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</si>
  <si>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</si>
  <si>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</si>
  <si>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</si>
  <si>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</si>
  <si>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</si>
  <si>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</si>
  <si>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</si>
  <si>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</si>
  <si>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</si>
  <si>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</si>
  <si>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</si>
  <si>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</si>
  <si>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</si>
  <si>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</si>
  <si>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</si>
  <si>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</si>
  <si>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</si>
  <si>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</si>
  <si>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</si>
  <si>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</si>
  <si>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</si>
  <si>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</si>
  <si>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</si>
  <si>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</si>
  <si>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</si>
  <si>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</si>
  <si>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</si>
  <si>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</si>
  <si>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</si>
  <si>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</si>
  <si>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</si>
  <si>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</si>
  <si>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</si>
  <si>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</si>
  <si>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</si>
  <si>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</si>
  <si>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</si>
  <si>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</si>
  <si>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</si>
  <si>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</si>
  <si>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</si>
  <si>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</si>
  <si>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</si>
  <si>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</si>
  <si>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</si>
  <si>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</si>
  <si>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</si>
  <si>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</si>
  <si>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</si>
  <si>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</si>
  <si>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</si>
  <si>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</si>
  <si>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</si>
  <si>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</si>
  <si>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</si>
  <si>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</si>
  <si>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</si>
  <si>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</si>
  <si>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</si>
  <si>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</si>
  <si>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</si>
  <si>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</si>
  <si>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</si>
  <si>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</si>
  <si>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</si>
  <si>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</si>
  <si>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</si>
  <si>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</si>
  <si>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</si>
  <si>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</si>
  <si>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</si>
  <si>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</si>
  <si>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</si>
  <si>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</si>
  <si>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</si>
  <si>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</si>
  <si>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</si>
  <si>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</si>
  <si>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</si>
  <si>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</si>
  <si>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</si>
  <si>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</si>
  <si>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</si>
  <si>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</si>
  <si>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</si>
  <si>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</si>
  <si>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</si>
  <si>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</si>
  <si>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</si>
  <si>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</si>
  <si>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</si>
  <si>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</si>
  <si>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</si>
  <si>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</si>
  <si>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</si>
  <si>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</si>
  <si>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</si>
  <si>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</si>
  <si>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</si>
  <si>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</si>
  <si>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</si>
  <si>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</si>
  <si>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</si>
  <si>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</si>
  <si>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</si>
  <si>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</si>
  <si>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</si>
  <si>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</si>
  <si>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</si>
  <si>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</si>
  <si>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</si>
  <si>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</si>
  <si>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</si>
  <si>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</si>
  <si>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</si>
  <si>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</si>
  <si>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</si>
  <si>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</si>
  <si>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</si>
  <si>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</si>
  <si>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</si>
  <si>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</si>
  <si>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</si>
  <si>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</si>
  <si>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</si>
  <si>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</si>
  <si>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</si>
  <si>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</si>
  <si>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</si>
  <si>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</si>
  <si>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</si>
  <si>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</si>
  <si>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</si>
  <si>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</si>
  <si>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</si>
  <si>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</si>
  <si>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</si>
  <si>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</si>
  <si>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</si>
  <si>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</si>
  <si>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</si>
  <si>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</si>
  <si>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</si>
  <si>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</si>
  <si>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</si>
  <si>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</si>
  <si>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</si>
  <si>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</si>
  <si>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</si>
  <si>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</si>
  <si>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</si>
  <si>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</si>
  <si>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</si>
  <si>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</si>
  <si>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</si>
  <si>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</si>
  <si>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</si>
  <si>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</si>
  <si>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</si>
  <si>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</si>
  <si>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</si>
  <si>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</si>
  <si>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</si>
  <si>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</si>
  <si>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</si>
  <si>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</si>
  <si>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</si>
  <si>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</si>
  <si>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</si>
  <si>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</si>
  <si>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</si>
  <si>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</si>
  <si>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</si>
  <si>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</si>
  <si>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</si>
  <si>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</si>
  <si>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</si>
  <si>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</si>
  <si>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</si>
  <si>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</si>
  <si>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</si>
  <si>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</si>
  <si>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</si>
  <si>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</si>
  <si>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</si>
  <si>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</si>
  <si>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</si>
  <si>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</si>
  <si>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</si>
  <si>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</si>
  <si>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</si>
  <si>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</si>
  <si>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</si>
  <si>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</si>
  <si>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</si>
  <si>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</si>
  <si>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</si>
  <si>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</si>
  <si>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</si>
  <si>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</si>
  <si>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</si>
  <si>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</si>
  <si>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</si>
  <si>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</si>
  <si>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</si>
  <si>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</si>
  <si>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</si>
  <si>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</si>
  <si>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</si>
  <si>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</si>
  <si>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</si>
  <si>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</si>
  <si>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</si>
  <si>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</si>
  <si>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</si>
  <si>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</si>
  <si>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</si>
  <si>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</si>
  <si>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</si>
  <si>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</si>
  <si>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</si>
  <si>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</si>
  <si>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</si>
  <si>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</si>
  <si>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</si>
  <si>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</si>
  <si>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</si>
  <si>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</si>
  <si>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</si>
  <si>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</si>
  <si>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</si>
  <si>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</si>
  <si>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</si>
  <si>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</si>
  <si>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</si>
  <si>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</si>
  <si>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</si>
  <si>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</si>
  <si>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</si>
  <si>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</si>
  <si>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</si>
  <si>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</si>
  <si>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</si>
  <si>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</si>
  <si>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</si>
  <si>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</si>
  <si>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</si>
  <si>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</si>
  <si>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</si>
  <si>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</si>
  <si>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</si>
  <si>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</si>
  <si>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</si>
  <si>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</si>
  <si>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</si>
  <si>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</si>
  <si>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</si>
  <si>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</si>
  <si>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</si>
  <si>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</si>
  <si>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</si>
  <si>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</si>
  <si>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</si>
  <si>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</si>
  <si>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</si>
  <si>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</si>
  <si>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</si>
  <si>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</si>
  <si>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</si>
  <si>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</si>
  <si>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</si>
  <si>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</si>
  <si>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</si>
  <si>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</si>
  <si>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</si>
  <si>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</si>
  <si>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</si>
  <si>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</si>
  <si>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</si>
  <si>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</si>
  <si>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</si>
  <si>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</si>
  <si>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</si>
  <si>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</si>
  <si>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</si>
  <si>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</si>
  <si>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</si>
  <si>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</si>
  <si>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</si>
  <si>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</si>
  <si>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</si>
  <si>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</si>
  <si>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</si>
  <si>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</si>
  <si>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</si>
  <si>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</si>
  <si>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</si>
  <si>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</si>
  <si>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</si>
  <si>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</si>
  <si>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</si>
  <si>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</si>
  <si>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</si>
  <si>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</si>
  <si>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</si>
  <si>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</si>
  <si>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</si>
  <si>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</si>
  <si>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</si>
  <si>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</si>
  <si>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</si>
  <si>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</si>
  <si>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</si>
  <si>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</si>
  <si>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</si>
  <si>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</si>
  <si>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</si>
  <si>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</si>
  <si>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</si>
  <si>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</si>
  <si>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</si>
  <si>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</si>
  <si>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</si>
  <si>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</si>
  <si>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</si>
  <si>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</si>
  <si>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</si>
  <si>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</si>
  <si>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</si>
  <si>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</si>
  <si>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</si>
  <si>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</si>
  <si>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</si>
  <si>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</si>
  <si>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</si>
  <si>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</si>
  <si>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</si>
  <si>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</si>
  <si>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</si>
  <si>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</si>
  <si>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</si>
  <si>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</si>
  <si>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</si>
  <si>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</si>
  <si>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</si>
  <si>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</si>
  <si>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</si>
  <si>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</si>
  <si>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</si>
  <si>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</si>
  <si>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</si>
  <si>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</si>
  <si>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</si>
  <si>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</si>
  <si>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</si>
  <si>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</si>
  <si>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</si>
  <si>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</si>
  <si>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</si>
  <si>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</si>
  <si>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</si>
  <si>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</si>
  <si>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</si>
  <si>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</si>
  <si>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</si>
  <si>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</si>
  <si>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</si>
  <si>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</si>
  <si>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</si>
  <si>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</si>
  <si>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</si>
  <si>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</si>
  <si>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</si>
  <si>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</si>
  <si>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</si>
  <si>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</si>
  <si>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</si>
  <si>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</si>
  <si>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</si>
  <si>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</si>
  <si>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</si>
  <si>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</si>
  <si>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</si>
  <si>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</si>
  <si>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</si>
  <si>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</si>
  <si>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</si>
  <si>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</si>
  <si>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</si>
  <si>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</si>
  <si>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</si>
  <si>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</si>
  <si>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</si>
  <si>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</si>
  <si>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</si>
  <si>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</si>
  <si>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</si>
  <si>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</si>
  <si>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</si>
  <si>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</si>
  <si>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</si>
  <si>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</si>
  <si>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</si>
  <si>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</si>
  <si>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</si>
  <si>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</si>
  <si>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</si>
  <si>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</si>
  <si>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</si>
  <si>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</si>
  <si>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</si>
  <si>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</si>
  <si>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</si>
  <si>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</si>
  <si>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</si>
  <si>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</si>
  <si>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</si>
  <si>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</si>
  <si>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</si>
  <si>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</si>
  <si>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</si>
  <si>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</si>
  <si>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</si>
  <si>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</si>
  <si>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</si>
  <si>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</si>
  <si>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</si>
  <si>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</si>
  <si>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</si>
  <si>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</si>
  <si>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</si>
  <si>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</si>
  <si>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</si>
  <si>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</si>
  <si>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</si>
  <si>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</si>
  <si>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</si>
  <si>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</si>
  <si>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</si>
  <si>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</si>
  <si>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</si>
  <si>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</si>
  <si>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</si>
  <si>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</si>
  <si>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</si>
  <si>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</si>
  <si>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</si>
  <si>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</si>
  <si>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</si>
  <si>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</si>
  <si>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</si>
  <si>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</si>
  <si>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</si>
  <si>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</si>
  <si>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</si>
  <si>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</si>
  <si>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</si>
  <si>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</si>
  <si>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</si>
  <si>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</si>
  <si>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</si>
  <si>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</si>
  <si>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</si>
  <si>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</si>
  <si>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</si>
  <si>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</si>
  <si>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</si>
  <si>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</si>
  <si>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</si>
  <si>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</si>
  <si>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</si>
  <si>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</si>
  <si>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</si>
  <si>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</si>
  <si>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</si>
  <si>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</si>
  <si>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</si>
  <si>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</si>
  <si>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</si>
  <si>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</si>
  <si>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</si>
  <si>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</si>
  <si>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</si>
  <si>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</si>
  <si>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</si>
  <si>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</si>
  <si>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</si>
  <si>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</si>
  <si>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</si>
  <si>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</si>
  <si>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</si>
  <si>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</si>
  <si>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</si>
  <si>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</si>
  <si>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</si>
  <si>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</si>
  <si>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</si>
  <si>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</si>
  <si>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</si>
  <si>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</si>
  <si>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</si>
  <si>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</si>
  <si>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</si>
  <si>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</si>
  <si>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</si>
  <si>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</si>
  <si>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</si>
  <si>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</si>
  <si>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</si>
  <si>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</si>
  <si>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</si>
  <si>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</si>
  <si>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</si>
  <si>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</si>
  <si>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</si>
  <si>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</si>
  <si>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</si>
  <si>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</si>
  <si>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</si>
  <si>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</si>
  <si>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</si>
  <si>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</si>
  <si>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</si>
  <si>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</si>
  <si>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</si>
  <si>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</si>
  <si>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</si>
  <si>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</si>
  <si>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</si>
  <si>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</si>
  <si>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</si>
  <si>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</si>
  <si>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</si>
  <si>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</si>
  <si>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</si>
  <si>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</si>
  <si>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</si>
  <si>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</si>
  <si>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</si>
  <si>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</si>
  <si>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</si>
  <si>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</si>
  <si>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</si>
  <si>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</si>
  <si>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</si>
  <si>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</si>
  <si>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</si>
  <si>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</si>
  <si>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</si>
  <si>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</si>
  <si>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</si>
  <si>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</si>
  <si>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</si>
  <si>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</si>
  <si>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</si>
  <si>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</si>
  <si>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</si>
  <si>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</si>
  <si>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</si>
  <si>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</si>
  <si>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</si>
  <si>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</si>
  <si>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</si>
  <si>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</si>
  <si>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</si>
  <si>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</si>
  <si>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</si>
  <si>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</si>
  <si>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</si>
  <si>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</si>
  <si>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</si>
  <si>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</si>
  <si>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</si>
  <si>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</si>
  <si>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</si>
  <si>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</si>
  <si>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</si>
  <si>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</si>
  <si>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</si>
  <si>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</si>
  <si>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</si>
  <si>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</si>
  <si>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</si>
  <si>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</si>
  <si>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</si>
  <si>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</si>
  <si>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</si>
  <si>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</si>
  <si>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</si>
  <si>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</si>
  <si>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</si>
  <si>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</si>
  <si>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</si>
  <si>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</si>
  <si>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</si>
  <si>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</si>
  <si>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</si>
  <si>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</si>
  <si>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</si>
  <si>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</si>
  <si>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</si>
  <si>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</si>
  <si>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</si>
  <si>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</si>
  <si>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</si>
  <si>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</si>
  <si>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</si>
  <si>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</si>
  <si>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</si>
  <si>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</si>
  <si>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</si>
  <si>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</si>
  <si>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</si>
  <si>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</si>
  <si>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</si>
  <si>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</si>
  <si>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</si>
  <si>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</si>
  <si>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</si>
  <si>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</si>
  <si>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</si>
  <si>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</si>
  <si>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</si>
  <si>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</si>
  <si>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</si>
  <si>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</si>
  <si>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</si>
  <si>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</si>
  <si>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</si>
  <si>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</si>
  <si>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</si>
  <si>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</si>
  <si>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</si>
  <si>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</si>
  <si>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</si>
  <si>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</si>
  <si>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</si>
  <si>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</si>
  <si>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</si>
  <si>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</si>
  <si>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</si>
  <si>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</si>
  <si>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</si>
  <si>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</si>
  <si>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</si>
  <si>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</si>
  <si>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</si>
  <si>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</si>
  <si>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</si>
  <si>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</si>
  <si>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</si>
  <si>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</si>
  <si>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</si>
  <si>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</si>
  <si>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</si>
  <si>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</si>
  <si>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</si>
  <si>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</si>
  <si>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</si>
  <si>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</si>
  <si>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</si>
  <si>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</si>
  <si>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</si>
  <si>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</si>
  <si>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</si>
  <si>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</si>
  <si>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</si>
  <si>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</si>
  <si>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</si>
  <si>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</si>
  <si>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</si>
  <si>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</si>
  <si>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</si>
  <si>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</si>
  <si>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</si>
  <si>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</si>
  <si>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</si>
  <si>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</si>
  <si>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</si>
  <si>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</si>
  <si>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</si>
  <si>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</si>
  <si>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</si>
  <si>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</si>
  <si>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</si>
  <si>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</si>
  <si>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</si>
  <si>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</si>
  <si>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</si>
  <si>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</si>
  <si>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</si>
  <si>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</si>
  <si>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</si>
  <si>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</si>
  <si>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</si>
  <si>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</si>
  <si>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</si>
  <si>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</si>
  <si>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</si>
  <si>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</si>
  <si>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</si>
  <si>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</si>
  <si>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</si>
  <si>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</si>
  <si>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</si>
  <si>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</si>
  <si>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</si>
  <si>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</si>
  <si>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</si>
  <si>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</si>
  <si>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</si>
  <si>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</si>
  <si>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</si>
  <si>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</si>
  <si>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</si>
  <si>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</si>
  <si>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</si>
  <si>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</si>
  <si>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</si>
  <si>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</si>
  <si>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</si>
  <si>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</si>
  <si>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</si>
  <si>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</si>
  <si>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</si>
  <si>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</si>
  <si>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</si>
  <si>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</si>
  <si>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</si>
  <si>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</si>
  <si>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</si>
  <si>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</si>
  <si>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</si>
  <si>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</si>
  <si>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</si>
  <si>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</si>
  <si>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</si>
  <si>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</si>
  <si>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</si>
  <si>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</si>
  <si>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</si>
  <si>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</si>
  <si>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</si>
  <si>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</si>
  <si>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</si>
  <si>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</si>
  <si>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</si>
  <si>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</si>
  <si>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</si>
  <si>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</si>
  <si>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</si>
  <si>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</si>
  <si>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</si>
  <si>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</si>
  <si>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</si>
  <si>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</si>
  <si>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</si>
  <si>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</si>
  <si>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</si>
  <si>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</si>
  <si>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</si>
  <si>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</si>
  <si>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</si>
  <si>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</si>
  <si>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</si>
  <si>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</si>
  <si>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</si>
  <si>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</si>
  <si>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</si>
  <si>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</si>
  <si>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</si>
  <si>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</si>
  <si>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</si>
  <si>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</si>
  <si>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</si>
  <si>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</si>
  <si>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</si>
  <si>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</si>
  <si>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</si>
  <si>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</si>
  <si>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</si>
  <si>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</si>
  <si>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</si>
  <si>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</si>
  <si>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</si>
  <si>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</si>
  <si>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</si>
  <si>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</si>
  <si>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</si>
  <si>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</si>
  <si>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</si>
  <si>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</si>
  <si>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</si>
  <si>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</si>
  <si>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</si>
  <si>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</si>
  <si>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</si>
  <si>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</si>
  <si>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</si>
  <si>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</si>
  <si>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</si>
  <si>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</si>
  <si>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</si>
  <si>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</si>
  <si>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</si>
  <si>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</si>
  <si>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</si>
  <si>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</si>
  <si>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</si>
  <si>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</si>
  <si>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</si>
  <si>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</si>
  <si>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</si>
  <si>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</si>
  <si>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</si>
  <si>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</si>
  <si>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</si>
  <si>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</si>
  <si>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</si>
  <si>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</si>
  <si>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</si>
  <si>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</si>
  <si>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</si>
  <si>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</si>
  <si>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</si>
  <si>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</si>
  <si>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</si>
  <si>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</si>
  <si>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</si>
  <si>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</si>
  <si>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</si>
  <si>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</si>
  <si>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</si>
  <si>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</si>
  <si>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</si>
  <si>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</si>
  <si>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</si>
  <si>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</si>
  <si>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</si>
  <si>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</si>
  <si>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</si>
  <si>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</si>
  <si>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</si>
  <si>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</si>
  <si>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</si>
  <si>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</si>
  <si>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</si>
  <si>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</si>
  <si>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</si>
  <si>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</si>
  <si>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</si>
  <si>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</si>
  <si>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</si>
  <si>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</si>
  <si>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</si>
  <si>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</si>
  <si>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</si>
  <si>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</si>
  <si>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</si>
  <si>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</si>
  <si>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</si>
  <si>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</si>
  <si>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</si>
  <si>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</si>
  <si>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</si>
  <si>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</si>
  <si>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</si>
  <si>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</si>
  <si>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</si>
  <si>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</si>
  <si>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</si>
  <si>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</si>
  <si>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</si>
  <si>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</si>
  <si>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</si>
  <si>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</si>
  <si>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</si>
  <si>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</si>
  <si>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</si>
  <si>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</si>
  <si>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</si>
  <si>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</si>
  <si>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</si>
  <si>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</si>
  <si>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</si>
  <si>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</si>
  <si>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</si>
  <si>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</si>
  <si>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</si>
  <si>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</si>
  <si>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</si>
  <si>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</si>
  <si>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</si>
  <si>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</si>
  <si>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</si>
  <si>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</si>
  <si>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</si>
  <si>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</si>
  <si>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</si>
  <si>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</si>
  <si>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</si>
  <si>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</si>
  <si>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</si>
  <si>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</si>
  <si>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</si>
  <si>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</si>
  <si>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</si>
  <si>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</si>
  <si>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</si>
  <si>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</si>
  <si>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</si>
  <si>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</si>
  <si>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</si>
  <si>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</si>
  <si>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</si>
  <si>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</si>
  <si>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</si>
  <si>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</si>
  <si>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</si>
  <si>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</si>
  <si>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</si>
  <si>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</si>
  <si>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</si>
  <si>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</si>
  <si>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</si>
  <si>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</si>
  <si>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</si>
  <si>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</si>
  <si>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</si>
  <si>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</si>
  <si>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</si>
  <si>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</si>
  <si>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</si>
  <si>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</si>
  <si>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</si>
  <si>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</si>
  <si>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</si>
  <si>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</si>
  <si>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</si>
  <si>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</si>
  <si>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</si>
  <si>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</si>
  <si>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</si>
  <si>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</si>
  <si>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</si>
  <si>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</si>
  <si>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</si>
  <si>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</si>
  <si>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</si>
  <si>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</si>
  <si>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</si>
  <si>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</si>
  <si>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</si>
  <si>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</si>
  <si>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</si>
  <si>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</si>
  <si>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</si>
  <si>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</si>
  <si>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</si>
  <si>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</si>
  <si>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</si>
  <si>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</si>
  <si>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</si>
  <si>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</si>
  <si>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</si>
  <si>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</si>
  <si>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</si>
  <si>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</si>
  <si>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</si>
  <si>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</si>
  <si>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</si>
  <si>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</si>
  <si>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</si>
  <si>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</si>
  <si>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</si>
  <si>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</si>
  <si>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</si>
  <si>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</si>
  <si>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</si>
  <si>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</si>
  <si>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</si>
  <si>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</si>
  <si>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</si>
  <si>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</si>
  <si>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</si>
  <si>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</si>
  <si>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</si>
  <si>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</si>
  <si>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</si>
  <si>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</si>
  <si>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</si>
  <si>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</si>
  <si>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</si>
  <si>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</si>
  <si>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</si>
  <si>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</si>
  <si>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</si>
  <si>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</si>
  <si>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</si>
  <si>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</si>
  <si>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</si>
  <si>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</si>
  <si>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</si>
  <si>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</si>
  <si>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</si>
  <si>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</si>
  <si>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</si>
  <si>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</si>
  <si>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</si>
  <si>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</si>
  <si>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</si>
  <si>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</si>
  <si>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</si>
  <si>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</si>
  <si>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</si>
  <si>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</si>
  <si>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</si>
  <si>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</si>
  <si>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</si>
  <si>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</si>
  <si>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</si>
  <si>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</si>
  <si>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</si>
  <si>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</si>
  <si>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</si>
  <si>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</si>
  <si>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</si>
  <si>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</si>
  <si>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</si>
  <si>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</si>
  <si>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</si>
  <si>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</si>
  <si>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</si>
  <si>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</si>
  <si>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</si>
  <si>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</si>
  <si>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</si>
  <si>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</si>
  <si>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</si>
  <si>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</si>
  <si>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</si>
  <si>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</si>
  <si>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</si>
  <si>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</si>
  <si>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</si>
  <si>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</si>
  <si>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</si>
  <si>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</si>
  <si>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</si>
  <si>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</si>
  <si>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</si>
  <si>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</si>
  <si>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</si>
  <si>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</si>
  <si>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</si>
  <si>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</si>
  <si>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</si>
  <si>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</si>
  <si>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</si>
  <si>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</si>
  <si>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</si>
  <si>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</si>
  <si>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</si>
  <si>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</si>
  <si>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</si>
  <si>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</si>
  <si>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</si>
  <si>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</si>
  <si>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</si>
  <si>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</si>
  <si>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</si>
  <si>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</si>
  <si>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</si>
  <si>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</si>
  <si>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</si>
  <si>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</si>
  <si>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</si>
  <si>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</si>
  <si>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</si>
  <si>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</si>
  <si>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</si>
  <si>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</si>
  <si>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</si>
  <si>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</si>
  <si>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</si>
  <si>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</si>
  <si>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</si>
  <si>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</si>
  <si>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</si>
  <si>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</si>
  <si>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</si>
  <si>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</si>
  <si>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</si>
  <si>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</si>
  <si>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</si>
  <si>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</si>
  <si>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</si>
  <si>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</si>
  <si>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</si>
  <si>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</si>
  <si>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</si>
  <si>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</si>
  <si>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</si>
  <si>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</si>
  <si>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</si>
  <si>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</si>
  <si>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</si>
  <si>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</si>
  <si>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</si>
  <si>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</si>
  <si>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</si>
  <si>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</si>
  <si>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</si>
  <si>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</si>
  <si>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</si>
  <si>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</si>
  <si>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</si>
  <si>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</si>
  <si>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</si>
  <si>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</si>
  <si>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</si>
  <si>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</si>
  <si>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</si>
  <si>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</si>
  <si>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</si>
  <si>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</si>
  <si>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</si>
  <si>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</si>
  <si>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</si>
  <si>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</si>
  <si>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</si>
  <si>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</si>
  <si>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</si>
  <si>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</si>
  <si>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</si>
  <si>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</si>
  <si>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</si>
  <si>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</si>
  <si>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</si>
  <si>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</si>
  <si>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</si>
  <si>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</si>
  <si>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</si>
  <si>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</si>
  <si>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</si>
  <si>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</si>
  <si>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</si>
  <si>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</si>
  <si>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</si>
  <si>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</si>
  <si>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</si>
  <si>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</si>
  <si>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</si>
  <si>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</si>
  <si>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</si>
  <si>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</si>
  <si>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</si>
  <si>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</si>
  <si>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</si>
  <si>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</si>
  <si>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</si>
  <si>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</si>
  <si>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</si>
  <si>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</si>
  <si>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</si>
  <si>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</si>
  <si>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</si>
  <si>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</si>
  <si>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</si>
  <si>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</si>
  <si>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</si>
  <si>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</si>
  <si>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</si>
  <si>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</si>
  <si>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</si>
  <si>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</si>
  <si>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</si>
  <si>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</si>
  <si>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</si>
  <si>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</si>
  <si>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</si>
  <si>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</si>
  <si>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</si>
  <si>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</si>
  <si>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</si>
  <si>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</si>
  <si>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</si>
  <si>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</si>
  <si>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</si>
  <si>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</si>
  <si>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</si>
  <si>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</si>
  <si>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</si>
  <si>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</si>
  <si>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</si>
  <si>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</si>
  <si>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</si>
  <si>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</si>
  <si>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</si>
  <si>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</si>
  <si>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</si>
  <si>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</si>
  <si>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</si>
  <si>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</si>
  <si>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</si>
  <si>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</si>
  <si>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</si>
  <si>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</si>
  <si>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</si>
  <si>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</si>
  <si>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</si>
  <si>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</si>
  <si>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</si>
  <si>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</si>
  <si>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</si>
  <si>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</si>
  <si>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</si>
  <si>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</si>
  <si>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</si>
  <si>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</si>
  <si>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</si>
  <si>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</si>
  <si>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</si>
  <si>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</si>
  <si>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</si>
  <si>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</si>
  <si>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</si>
  <si>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</si>
  <si>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</si>
  <si>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</si>
  <si>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</si>
  <si>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</si>
  <si>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</si>
  <si>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</si>
  <si>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</si>
  <si>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</si>
  <si>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</si>
  <si>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</si>
  <si>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</si>
  <si>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</si>
  <si>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</si>
  <si>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</si>
  <si>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</si>
  <si>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</si>
  <si>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</si>
  <si>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</si>
  <si>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</si>
  <si>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</si>
  <si>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</si>
  <si>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</si>
  <si>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</si>
  <si>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</si>
  <si>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</si>
  <si>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</si>
  <si>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</si>
  <si>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</si>
  <si>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</si>
  <si>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</si>
  <si>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</si>
  <si>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</si>
  <si>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</si>
  <si>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</si>
  <si>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</si>
  <si>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</si>
  <si>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</si>
  <si>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</si>
  <si>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</si>
  <si>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</si>
  <si>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</si>
  <si>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</si>
  <si>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</si>
  <si>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</si>
  <si>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</si>
  <si>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</si>
  <si>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</si>
  <si>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</si>
  <si>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</si>
  <si>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</si>
  <si>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</si>
  <si>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</si>
  <si>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</si>
  <si>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</si>
  <si>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</si>
  <si>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</si>
  <si>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</si>
  <si>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</si>
  <si>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</si>
  <si>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</si>
  <si>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</si>
  <si>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</si>
  <si>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</si>
  <si>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</si>
  <si>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</si>
  <si>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</si>
  <si>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</si>
  <si>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</si>
  <si>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</si>
  <si>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</si>
  <si>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</si>
  <si>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</si>
  <si>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</si>
  <si>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</si>
  <si>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</si>
  <si>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</si>
  <si>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</si>
  <si>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</si>
  <si>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</si>
  <si>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</si>
  <si>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</si>
  <si>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</si>
  <si>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</si>
  <si>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</si>
  <si>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</si>
  <si>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</si>
  <si>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</si>
  <si>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</si>
  <si>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</si>
  <si>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</si>
  <si>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</si>
  <si>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</si>
  <si>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</si>
  <si>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</si>
  <si>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</si>
  <si>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</si>
  <si>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</si>
  <si>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</si>
  <si>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</si>
  <si>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</si>
  <si>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</si>
  <si>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</si>
  <si>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</si>
  <si>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</si>
  <si>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</si>
  <si>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</si>
  <si>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</si>
  <si>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</si>
  <si>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</si>
  <si>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</si>
  <si>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</si>
  <si>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</si>
  <si>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</si>
  <si>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</si>
  <si>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</si>
  <si>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</si>
  <si>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</si>
  <si>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</si>
  <si>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</si>
  <si>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</si>
  <si>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</si>
  <si>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</si>
  <si>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</si>
  <si>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</si>
  <si>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</si>
  <si>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</si>
  <si>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</si>
  <si>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</si>
  <si>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</si>
  <si>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</si>
  <si>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</si>
  <si>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</si>
  <si>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</si>
  <si>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</si>
  <si>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</si>
  <si>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</si>
  <si>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</si>
  <si>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</si>
  <si>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</si>
  <si>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</si>
  <si>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</si>
  <si>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</si>
  <si>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</si>
  <si>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</si>
  <si>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</si>
  <si>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</si>
  <si>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</si>
  <si>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</si>
  <si>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</si>
  <si>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</si>
  <si>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</si>
  <si>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</si>
  <si>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</si>
  <si>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</si>
  <si>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</si>
  <si>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</si>
  <si>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</si>
  <si>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</si>
  <si>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</si>
  <si>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</si>
  <si>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</si>
  <si>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</si>
  <si>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</si>
  <si>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</si>
  <si>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</si>
  <si>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</si>
  <si>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</si>
  <si>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</si>
  <si>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</si>
  <si>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</si>
  <si>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</si>
  <si>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</si>
  <si>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</si>
  <si>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</si>
  <si>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</si>
  <si>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</si>
  <si>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</si>
  <si>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</si>
  <si>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</si>
  <si>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</si>
  <si>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</si>
  <si>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</si>
  <si>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</si>
  <si>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</si>
  <si>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</si>
  <si>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</si>
  <si>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</si>
  <si>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</si>
  <si>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</si>
  <si>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</si>
  <si>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</si>
  <si>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</si>
  <si>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</si>
  <si>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</si>
  <si>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</si>
  <si>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</si>
  <si>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</si>
  <si>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</si>
  <si>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</si>
  <si>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</si>
  <si>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</si>
  <si>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</si>
  <si>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</si>
  <si>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</si>
  <si>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</si>
  <si>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</si>
  <si>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</si>
  <si>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</si>
  <si>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</si>
  <si>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</si>
  <si>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</si>
  <si>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</si>
  <si>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</si>
  <si>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</si>
  <si>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</si>
  <si>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</si>
  <si>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</si>
  <si>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</si>
  <si>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</si>
  <si>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</si>
  <si>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</si>
  <si>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</si>
  <si>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</si>
  <si>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</si>
  <si>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</si>
  <si>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</si>
  <si>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</si>
  <si>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</si>
  <si>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</si>
  <si>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</si>
  <si>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</si>
  <si>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</si>
  <si>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</si>
  <si>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</si>
  <si>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</si>
  <si>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</si>
  <si>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</si>
  <si>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</si>
  <si>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</si>
  <si>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</si>
  <si>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</si>
  <si>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</si>
  <si>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</si>
  <si>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</si>
  <si>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</si>
  <si>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</si>
  <si>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</si>
  <si>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</si>
  <si>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</si>
  <si>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</si>
  <si>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</si>
  <si>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</si>
  <si>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</si>
  <si>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</si>
  <si>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</si>
  <si>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</si>
  <si>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</si>
  <si>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</si>
  <si>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</si>
  <si>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</si>
  <si>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</si>
  <si>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</si>
  <si>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</si>
  <si>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</si>
  <si>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</si>
  <si>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</si>
  <si>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</si>
  <si>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</si>
  <si>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</si>
  <si>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</si>
  <si>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</si>
  <si>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</si>
  <si>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</si>
  <si>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</si>
  <si>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</si>
  <si>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</si>
  <si>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</si>
  <si>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</si>
  <si>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</si>
  <si>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</si>
  <si>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</si>
  <si>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</si>
  <si>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</si>
  <si>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</si>
  <si>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</si>
  <si>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</si>
  <si>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</si>
  <si>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</si>
  <si>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</si>
  <si>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</si>
  <si>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</si>
  <si>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</si>
  <si>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</si>
  <si>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</si>
  <si>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</si>
  <si>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</si>
  <si>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</si>
  <si>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</si>
  <si>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</si>
  <si>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</si>
  <si>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</si>
  <si>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</si>
  <si>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</si>
  <si>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</si>
  <si>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</si>
  <si>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</si>
  <si>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</si>
  <si>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</si>
  <si>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</si>
  <si>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</si>
  <si>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</si>
  <si>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</si>
  <si>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</si>
  <si>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</si>
  <si>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</si>
  <si>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</si>
  <si>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</si>
  <si>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</si>
  <si>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</si>
  <si>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</si>
  <si>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</si>
  <si>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</si>
  <si>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</si>
  <si>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</si>
  <si>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</si>
  <si>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</si>
  <si>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</si>
  <si>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</si>
  <si>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</si>
  <si>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</si>
  <si>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</si>
  <si>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</si>
  <si>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</si>
  <si>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</si>
  <si>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</si>
  <si>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</si>
  <si>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</si>
  <si>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</si>
  <si>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</si>
  <si>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</si>
  <si>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</si>
  <si>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</si>
  <si>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</si>
  <si>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</si>
  <si>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</si>
  <si>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</si>
  <si>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</si>
  <si>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</si>
  <si>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</si>
  <si>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</si>
  <si>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</si>
  <si>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</si>
  <si>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</si>
  <si>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</si>
  <si>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</si>
  <si>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</si>
  <si>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</si>
  <si>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</si>
  <si>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</si>
  <si>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</si>
  <si>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</si>
  <si>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</si>
  <si>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</si>
  <si>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</si>
  <si>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</si>
  <si>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</si>
  <si>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</si>
  <si>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</si>
  <si>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</si>
  <si>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</si>
  <si>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</si>
  <si>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</si>
  <si>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</si>
  <si>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</si>
  <si>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</si>
  <si>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</si>
  <si>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</si>
  <si>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</si>
  <si>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</si>
  <si>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</si>
  <si>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</si>
  <si>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</si>
  <si>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</si>
  <si>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</si>
  <si>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</si>
  <si>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</si>
  <si>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</si>
  <si>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</si>
  <si>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</si>
  <si>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</si>
  <si>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</si>
  <si>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</si>
  <si>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</si>
  <si>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</si>
  <si>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</si>
  <si>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</si>
  <si>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</si>
  <si>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</si>
  <si>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</si>
  <si>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</si>
  <si>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</si>
  <si>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</si>
  <si>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</si>
  <si>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</si>
  <si>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</si>
  <si>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</si>
  <si>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</si>
  <si>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</si>
  <si>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</si>
  <si>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</si>
  <si>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</si>
  <si>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</si>
  <si>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</si>
  <si>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</si>
  <si>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</si>
  <si>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</si>
  <si>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</si>
  <si>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</si>
  <si>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</si>
  <si>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</si>
  <si>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</si>
  <si>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</si>
  <si>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</si>
  <si>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</si>
  <si>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</si>
  <si>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</si>
  <si>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</si>
  <si>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</si>
  <si>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</si>
  <si>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</si>
  <si>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</si>
  <si>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</si>
  <si>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</si>
  <si>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</si>
  <si>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</si>
  <si>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</si>
  <si>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</si>
  <si>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</si>
  <si>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</si>
  <si>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</si>
  <si>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</si>
  <si>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</si>
  <si>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</si>
  <si>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</si>
  <si>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</si>
  <si>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</si>
  <si>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</si>
  <si>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</si>
  <si>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</si>
  <si>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</si>
  <si>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</si>
  <si>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</si>
  <si>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</si>
  <si>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</si>
  <si>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</si>
  <si>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</si>
  <si>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</si>
  <si>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</si>
  <si>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</si>
  <si>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</si>
  <si>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</si>
  <si>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</si>
  <si>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</si>
  <si>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</si>
  <si>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</si>
  <si>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</si>
  <si>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</si>
  <si>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</si>
  <si>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</si>
  <si>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</si>
  <si>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</si>
  <si>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</si>
  <si>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</si>
  <si>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</si>
  <si>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</si>
  <si>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</si>
  <si>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</si>
  <si>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</si>
  <si>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</si>
  <si>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</si>
  <si>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</si>
  <si>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</si>
  <si>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</si>
  <si>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</si>
  <si>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</si>
  <si>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</si>
  <si>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</si>
  <si>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</si>
  <si>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</si>
  <si>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</si>
  <si>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</si>
  <si>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</si>
  <si>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</si>
  <si>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</si>
  <si>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</si>
  <si>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</si>
  <si>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</si>
  <si>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</si>
  <si>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</si>
  <si>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</si>
  <si>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</si>
  <si>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</si>
  <si>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</si>
  <si>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</si>
  <si>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</si>
  <si>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</si>
  <si>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</si>
  <si>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</si>
  <si>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</si>
  <si>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</si>
  <si>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</si>
  <si>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</si>
  <si>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</si>
  <si>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</si>
  <si>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</si>
  <si>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</si>
  <si>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</si>
  <si>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</si>
  <si>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</si>
  <si>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</si>
  <si>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</si>
  <si>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</si>
  <si>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</si>
  <si>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</si>
  <si>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</si>
  <si>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</si>
  <si>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</si>
  <si>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</si>
  <si>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</si>
  <si>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</si>
  <si>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</si>
  <si>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</si>
  <si>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</si>
  <si>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</si>
  <si>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</si>
  <si>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</si>
  <si>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</si>
  <si>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</si>
  <si>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</si>
  <si>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</si>
  <si>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</si>
  <si>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</si>
  <si>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</si>
  <si>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</si>
  <si>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</si>
  <si>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</si>
  <si>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</si>
  <si>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</si>
  <si>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</si>
  <si>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</si>
  <si>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</si>
  <si>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</si>
  <si>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</si>
  <si>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</si>
  <si>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</si>
  <si>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</si>
  <si>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</si>
  <si>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</si>
  <si>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</si>
  <si>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</si>
  <si>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</si>
  <si>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</si>
  <si>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</si>
  <si>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</si>
  <si>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</si>
  <si>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</si>
  <si>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</si>
  <si>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</si>
  <si>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</si>
  <si>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</si>
  <si>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</si>
  <si>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</si>
  <si>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</si>
  <si>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</si>
  <si>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</si>
  <si>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</si>
  <si>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</si>
  <si>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</si>
  <si>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</si>
  <si>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</si>
  <si>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</si>
  <si>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</si>
  <si>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</si>
  <si>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</si>
  <si>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</si>
  <si>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</si>
  <si>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</si>
  <si>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</si>
  <si>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</si>
  <si>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</si>
  <si>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</si>
  <si>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</si>
  <si>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</si>
  <si>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</si>
  <si>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</si>
  <si>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</si>
  <si>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</si>
  <si>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</si>
  <si>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</si>
  <si>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</si>
  <si>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</si>
  <si>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</si>
  <si>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</si>
  <si>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</si>
  <si>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</si>
  <si>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</si>
  <si>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</si>
  <si>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</si>
  <si>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</si>
  <si>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</si>
  <si>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</si>
  <si>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</si>
  <si>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</si>
  <si>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</si>
  <si>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</si>
  <si>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</si>
  <si>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</si>
  <si>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</si>
  <si>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</si>
  <si>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</si>
  <si>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</si>
  <si>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</si>
  <si>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</si>
  <si>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</si>
  <si>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</si>
  <si>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</si>
  <si>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</si>
  <si>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</si>
  <si>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</si>
  <si>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</si>
  <si>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</si>
  <si>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</si>
  <si>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</si>
  <si>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</si>
  <si>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</si>
  <si>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</si>
  <si>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</si>
  <si>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</si>
  <si>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</si>
  <si>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</si>
  <si>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</si>
  <si>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</si>
  <si>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</si>
  <si>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</si>
  <si>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</si>
  <si>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</si>
  <si>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</si>
  <si>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</si>
  <si>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</si>
  <si>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</si>
  <si>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</si>
  <si>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</si>
  <si>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</si>
  <si>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</si>
  <si>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</si>
  <si>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</si>
  <si>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</si>
  <si>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</si>
  <si>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</si>
  <si>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</si>
  <si>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</si>
  <si>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</si>
  <si>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</si>
  <si>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</si>
  <si>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</si>
  <si>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</si>
  <si>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</si>
  <si>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</si>
  <si>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</si>
  <si>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</si>
  <si>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</si>
  <si>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</si>
  <si>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</si>
  <si>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</si>
  <si>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</si>
  <si>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</si>
  <si>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</si>
  <si>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</si>
  <si>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</si>
  <si>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</si>
  <si>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</si>
  <si>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</si>
  <si>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</si>
  <si>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</si>
  <si>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</si>
  <si>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</si>
  <si>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</si>
  <si>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</si>
  <si>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</si>
  <si>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</si>
  <si>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</si>
  <si>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</si>
  <si>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</si>
  <si>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</si>
  <si>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</si>
  <si>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</si>
  <si>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</si>
  <si>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</si>
  <si>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</si>
  <si>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</si>
  <si>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</si>
  <si>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</si>
  <si>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</si>
  <si>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</si>
  <si>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</si>
  <si>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</si>
  <si>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</si>
  <si>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</si>
  <si>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</si>
  <si>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</si>
  <si>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</si>
  <si>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</si>
  <si>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</si>
  <si>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</si>
  <si>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</si>
  <si>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</si>
  <si>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</si>
  <si>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</si>
  <si>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</si>
  <si>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</si>
  <si>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</si>
  <si>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</si>
  <si>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</si>
  <si>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</si>
  <si>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</si>
  <si>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</si>
  <si>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</si>
  <si>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</si>
  <si>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</si>
  <si>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</si>
  <si>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</si>
  <si>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</si>
  <si>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</si>
  <si>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</si>
  <si>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</si>
  <si>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</si>
  <si>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</si>
  <si>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</si>
  <si>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</si>
  <si>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</si>
  <si>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</si>
  <si>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</si>
  <si>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</si>
  <si>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</si>
  <si>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</si>
  <si>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</si>
  <si>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</si>
  <si>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</si>
  <si>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</si>
  <si>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</si>
  <si>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</si>
  <si>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</si>
  <si>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</si>
  <si>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</si>
  <si>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</si>
  <si>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</si>
  <si>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</si>
  <si>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</si>
  <si>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</si>
  <si>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</si>
  <si>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</si>
  <si>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</si>
  <si>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</si>
  <si>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</si>
  <si>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</si>
  <si>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</si>
  <si>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</si>
  <si>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</si>
  <si>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</si>
  <si>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</si>
  <si>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</si>
  <si>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</si>
  <si>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</si>
  <si>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</si>
  <si>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</si>
  <si>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</si>
  <si>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</si>
  <si>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</si>
  <si>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</si>
  <si>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</si>
  <si>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</si>
  <si>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</si>
  <si>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</si>
  <si>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</si>
  <si>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</si>
  <si>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</si>
  <si>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</si>
  <si>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</si>
  <si>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</si>
  <si>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</si>
  <si>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</si>
  <si>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</si>
  <si>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</si>
  <si>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</si>
  <si>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</si>
  <si>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</si>
  <si>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</si>
  <si>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</si>
  <si>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</si>
  <si>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</si>
  <si>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</si>
  <si>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</si>
  <si>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</si>
  <si>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</si>
  <si>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</si>
  <si>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</si>
  <si>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</si>
  <si>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</si>
  <si>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</si>
  <si>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</si>
  <si>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</si>
  <si>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</si>
  <si>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</si>
  <si>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</si>
  <si>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</si>
  <si>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</si>
  <si>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</si>
  <si>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</si>
  <si>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</si>
  <si>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</si>
  <si>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</si>
  <si>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</si>
  <si>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</si>
  <si>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</si>
  <si>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</si>
  <si>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</si>
  <si>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</si>
  <si>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</si>
  <si>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</si>
  <si>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</si>
  <si>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</si>
  <si>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</si>
  <si>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</si>
  <si>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</si>
  <si>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</si>
  <si>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</si>
  <si>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</si>
  <si>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</si>
  <si>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</si>
  <si>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</si>
  <si>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</si>
  <si>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</si>
  <si>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</si>
  <si>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</si>
  <si>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</si>
  <si>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</si>
  <si>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</si>
  <si>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</si>
  <si>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</si>
  <si>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</si>
  <si>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</si>
  <si>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</si>
  <si>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</si>
  <si>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</si>
  <si>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</si>
  <si>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</si>
  <si>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</si>
  <si>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</si>
  <si>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</si>
  <si>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</si>
  <si>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</si>
  <si>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</si>
  <si>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</si>
  <si>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</si>
  <si>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</si>
  <si>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</si>
  <si>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</si>
  <si>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</si>
  <si>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</si>
  <si>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</si>
  <si>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</si>
  <si>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</si>
  <si>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</si>
  <si>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</si>
  <si>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</si>
  <si>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</si>
  <si>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</si>
  <si>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</si>
  <si>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</si>
  <si>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</si>
  <si>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</si>
  <si>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</si>
  <si>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</si>
  <si>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</si>
  <si>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</si>
  <si>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</si>
  <si>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</si>
  <si>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</si>
  <si>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</si>
  <si>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</si>
  <si>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</si>
  <si>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</si>
  <si>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</si>
  <si>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</si>
  <si>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</si>
  <si>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</si>
  <si>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</si>
  <si>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</si>
  <si>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</si>
  <si>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</si>
  <si>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</si>
  <si>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</si>
  <si>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</si>
  <si>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</si>
  <si>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</si>
  <si>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</si>
  <si>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</si>
  <si>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</si>
  <si>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</si>
  <si>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</si>
  <si>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</si>
  <si>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</si>
  <si>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</si>
  <si>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</si>
  <si>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</si>
  <si>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</si>
  <si>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</si>
  <si>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</si>
  <si>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</si>
  <si>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</si>
  <si>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</si>
  <si>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</si>
  <si>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</si>
  <si>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</si>
  <si>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</si>
  <si>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</si>
  <si>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</si>
  <si>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</si>
  <si>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</si>
  <si>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</si>
  <si>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</si>
  <si>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</si>
  <si>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</si>
  <si>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</si>
  <si>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</si>
  <si>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</si>
  <si>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</si>
  <si>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</si>
  <si>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</si>
  <si>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</si>
  <si>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</si>
  <si>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</si>
  <si>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</si>
  <si>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</si>
  <si>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</si>
  <si>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</si>
  <si>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</si>
  <si>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</si>
  <si>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</si>
  <si>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</si>
  <si>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</si>
  <si>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</si>
  <si>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</si>
  <si>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</si>
  <si>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</si>
  <si>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</si>
  <si>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</si>
  <si>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</si>
  <si>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</si>
  <si>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</si>
  <si>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</si>
  <si>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</si>
  <si>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</si>
  <si>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</si>
  <si>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</si>
  <si>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</si>
  <si>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</si>
  <si>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</si>
  <si>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</si>
  <si>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</si>
  <si>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</si>
  <si>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</si>
  <si>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</si>
  <si>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</si>
  <si>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</si>
  <si>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</si>
  <si>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</si>
  <si>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</si>
  <si>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</si>
  <si>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</si>
  <si>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</si>
  <si>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</si>
  <si>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</si>
  <si>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</si>
  <si>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</si>
  <si>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</si>
  <si>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</si>
  <si>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</si>
  <si>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</si>
  <si>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</si>
  <si>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</si>
  <si>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</si>
  <si>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</si>
  <si>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</si>
  <si>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</si>
  <si>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</si>
  <si>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</si>
  <si>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</si>
  <si>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</si>
  <si>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</si>
  <si>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</si>
  <si>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</si>
  <si>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</si>
  <si>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</si>
  <si>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</si>
  <si>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</si>
  <si>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</si>
  <si>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</si>
  <si>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</si>
  <si>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</si>
  <si>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</si>
  <si>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</si>
  <si>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</si>
  <si>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</si>
  <si>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</si>
  <si>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</si>
  <si>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</si>
  <si>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</si>
  <si>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</si>
  <si>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</si>
  <si>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</si>
  <si>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</si>
  <si>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</si>
  <si>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</si>
  <si>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</si>
  <si>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</si>
  <si>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</si>
  <si>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</si>
  <si>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</si>
  <si>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</si>
  <si>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</si>
  <si>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</si>
  <si>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</si>
  <si>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</si>
  <si>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</si>
  <si>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</si>
  <si>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</si>
  <si>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</si>
  <si>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</si>
  <si>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</si>
  <si>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</si>
  <si>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</si>
  <si>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</si>
  <si>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</si>
  <si>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</si>
  <si>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</si>
  <si>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</si>
  <si>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</si>
  <si>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</si>
  <si>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</si>
  <si>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</si>
  <si>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</si>
  <si>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</si>
  <si>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</si>
  <si>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</si>
  <si>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</si>
  <si>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</si>
  <si>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</si>
  <si>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</si>
  <si>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</si>
  <si>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</si>
  <si>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</si>
  <si>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</si>
  <si>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</si>
  <si>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</si>
  <si>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</si>
  <si>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</si>
  <si>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</si>
  <si>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</si>
  <si>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</si>
  <si>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</si>
  <si>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</si>
  <si>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</si>
  <si>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</si>
  <si>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</si>
  <si>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</si>
  <si>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</si>
  <si>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</si>
  <si>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</si>
  <si>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</si>
  <si>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</si>
  <si>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</si>
  <si>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</si>
  <si>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</si>
  <si>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</si>
  <si>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</si>
  <si>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</si>
  <si>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</si>
  <si>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</si>
  <si>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</si>
  <si>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</si>
  <si>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</si>
  <si>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</si>
  <si>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</si>
  <si>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</si>
  <si>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</si>
  <si>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</si>
  <si>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</si>
  <si>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</si>
  <si>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</si>
  <si>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</si>
  <si>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</si>
  <si>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</si>
  <si>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</si>
  <si>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</si>
  <si>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</si>
  <si>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</si>
  <si>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</si>
  <si>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</si>
  <si>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</si>
  <si>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</si>
  <si>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</si>
  <si>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</si>
  <si>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</si>
  <si>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</si>
  <si>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</si>
  <si>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</si>
  <si>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</si>
  <si>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</si>
  <si>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</si>
  <si>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</si>
  <si>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</si>
  <si>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</si>
  <si>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</si>
  <si>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</si>
  <si>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</si>
  <si>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</si>
  <si>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</si>
  <si>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</si>
  <si>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</si>
  <si>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</si>
  <si>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</si>
  <si>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</si>
  <si>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</si>
  <si>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</si>
  <si>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</si>
  <si>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</si>
  <si>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</si>
  <si>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</si>
  <si>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</si>
  <si>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</si>
  <si>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</si>
  <si>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</si>
  <si>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</si>
  <si>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</si>
  <si>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</si>
  <si>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</si>
  <si>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</si>
  <si>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</si>
  <si>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</si>
  <si>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</si>
  <si>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</si>
  <si>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</si>
  <si>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</si>
  <si>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</si>
  <si>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</si>
  <si>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</si>
  <si>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</si>
  <si>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</si>
  <si>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</si>
  <si>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</si>
  <si>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</si>
  <si>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</si>
  <si>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</si>
  <si>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</si>
  <si>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</si>
  <si>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</si>
  <si>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</si>
  <si>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</si>
  <si>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</si>
  <si>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</si>
  <si>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</si>
  <si>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</si>
  <si>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</si>
  <si>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</si>
  <si>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</si>
  <si>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</si>
  <si>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</si>
  <si>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</si>
  <si>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</si>
  <si>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</si>
  <si>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</si>
  <si>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</si>
  <si>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</si>
  <si>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</si>
  <si>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</si>
  <si>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</si>
  <si>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</si>
  <si>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</si>
  <si>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</si>
  <si>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</si>
  <si>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</si>
  <si>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</si>
  <si>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</si>
  <si>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</si>
  <si>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</si>
  <si>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</si>
  <si>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</si>
  <si>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</si>
  <si>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</si>
  <si>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</si>
  <si>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</si>
  <si>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</si>
  <si>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</si>
  <si>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</si>
  <si>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</si>
  <si>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</si>
  <si>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</si>
  <si>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</si>
  <si>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</si>
  <si>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</si>
  <si>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</si>
  <si>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</si>
  <si>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</si>
  <si>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</si>
  <si>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</si>
  <si>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</si>
  <si>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</si>
  <si>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</si>
  <si>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</si>
  <si>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</si>
  <si>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</si>
  <si>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</si>
  <si>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</si>
  <si>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</si>
  <si>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</si>
  <si>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</si>
  <si>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</si>
  <si>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</si>
  <si>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</si>
  <si>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</si>
  <si>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</si>
  <si>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</si>
  <si>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</si>
  <si>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</si>
  <si>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</si>
  <si>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</si>
  <si>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</si>
  <si>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</si>
  <si>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</si>
  <si>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</si>
  <si>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</si>
  <si>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</si>
  <si>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</si>
  <si>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</si>
  <si>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</si>
  <si>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</si>
  <si>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</si>
  <si>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</si>
  <si>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</si>
  <si>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</si>
  <si>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</si>
  <si>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</si>
  <si>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</si>
  <si>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</si>
  <si>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</si>
  <si>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</si>
  <si>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</si>
  <si>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</si>
  <si>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</si>
  <si>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</si>
  <si>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</si>
  <si>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</si>
  <si>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</si>
  <si>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</si>
  <si>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</si>
  <si>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</si>
  <si>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</si>
  <si>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</si>
  <si>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</si>
  <si>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</si>
  <si>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</si>
  <si>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</si>
  <si>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</si>
  <si>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</si>
  <si>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</si>
  <si>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</si>
  <si>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</si>
  <si>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</si>
  <si>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</si>
  <si>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</si>
  <si>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</si>
  <si>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</si>
  <si>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</si>
  <si>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</si>
  <si>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</si>
  <si>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</si>
  <si>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</si>
  <si>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</si>
  <si>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</si>
  <si>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</si>
  <si>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</si>
  <si>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</si>
  <si>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</si>
  <si>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</si>
  <si>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</si>
  <si>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</si>
  <si>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</si>
  <si>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</si>
  <si>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</si>
  <si>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</si>
  <si>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</si>
  <si>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</si>
  <si>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</si>
  <si>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</si>
  <si>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</si>
  <si>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</si>
  <si>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</si>
  <si>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</si>
  <si>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</si>
  <si>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</si>
  <si>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</si>
  <si>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</si>
  <si>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</si>
  <si>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</si>
  <si>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</si>
  <si>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</si>
  <si>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</si>
  <si>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</si>
  <si>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</si>
  <si>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</si>
  <si>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</si>
  <si>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</si>
  <si>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</si>
  <si>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</si>
  <si>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</si>
  <si>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</si>
  <si>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</si>
  <si>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</si>
  <si>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</si>
  <si>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</si>
  <si>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</si>
  <si>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</si>
  <si>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</si>
  <si>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</si>
  <si>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</si>
  <si>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</si>
  <si>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</si>
  <si>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</si>
  <si>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</si>
  <si>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</si>
  <si>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</si>
  <si>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</si>
  <si>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</si>
  <si>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</si>
  <si>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</si>
  <si>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</si>
  <si>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</si>
  <si>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</si>
  <si>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</si>
  <si>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</si>
  <si>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</si>
  <si>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</si>
  <si>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</si>
  <si>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</si>
  <si>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</si>
  <si>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</si>
  <si>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</si>
  <si>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</si>
  <si>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</si>
  <si>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</si>
  <si>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</si>
  <si>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</si>
  <si>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</si>
  <si>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</si>
  <si>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</si>
  <si>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</si>
  <si>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</si>
  <si>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</si>
  <si>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</si>
  <si>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</si>
  <si>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</si>
  <si>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</si>
  <si>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</si>
  <si>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</si>
  <si>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</si>
  <si>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</si>
  <si>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</si>
  <si>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</si>
  <si>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</si>
  <si>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</si>
  <si>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</si>
  <si>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</si>
  <si>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</si>
  <si>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</si>
  <si>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</si>
  <si>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</si>
  <si>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</si>
  <si>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</si>
  <si>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</si>
  <si>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</si>
  <si>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</si>
  <si>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</si>
  <si>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</si>
  <si>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</si>
  <si>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</si>
  <si>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</si>
  <si>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</si>
  <si>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</si>
  <si>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</si>
  <si>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</si>
  <si>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</si>
  <si>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</si>
  <si>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</si>
  <si>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</si>
  <si>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</si>
  <si>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</si>
  <si>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</si>
  <si>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</si>
  <si>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</si>
  <si>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</si>
  <si>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</si>
  <si>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</si>
  <si>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</si>
  <si>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</si>
  <si>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</si>
  <si>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</si>
  <si>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</si>
  <si>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</si>
  <si>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</si>
  <si>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</si>
  <si>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</si>
  <si>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</si>
  <si>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</si>
  <si>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</si>
  <si>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</si>
  <si>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</si>
  <si>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</si>
  <si>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</si>
  <si>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</si>
  <si>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</si>
  <si>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</si>
  <si>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</si>
  <si>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</si>
  <si>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</si>
  <si>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</si>
  <si>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</si>
  <si>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</si>
  <si>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</si>
  <si>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</si>
  <si>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</si>
  <si>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</si>
  <si>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</si>
  <si>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</si>
  <si>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</si>
  <si>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</si>
  <si>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</si>
  <si>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</si>
  <si>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</si>
  <si>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</si>
  <si>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</si>
  <si>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</si>
  <si>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</si>
  <si>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</si>
  <si>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</si>
  <si>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</si>
  <si>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</si>
  <si>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</si>
  <si>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</si>
  <si>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</si>
  <si>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</si>
  <si>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</si>
  <si>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</si>
  <si>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</si>
  <si>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</si>
  <si>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</si>
  <si>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</si>
  <si>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</si>
  <si>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</si>
  <si>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</si>
  <si>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</si>
  <si>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</si>
  <si>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</si>
  <si>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</si>
  <si>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</si>
  <si>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</si>
  <si>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</si>
  <si>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</si>
  <si>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</si>
  <si>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</si>
  <si>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</si>
  <si>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</si>
  <si>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</si>
  <si>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</si>
  <si>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</si>
  <si>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</si>
  <si>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</si>
  <si>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</si>
  <si>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</si>
  <si>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</si>
  <si>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</si>
  <si>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</si>
  <si>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</si>
  <si>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</si>
  <si>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</si>
  <si>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</si>
  <si>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</si>
  <si>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</si>
  <si>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</si>
  <si>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</si>
  <si>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</si>
  <si>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</si>
  <si>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</si>
  <si>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</si>
  <si>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</si>
  <si>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</si>
  <si>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</si>
  <si>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</si>
  <si>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</si>
  <si>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</si>
  <si>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</si>
  <si>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</si>
  <si>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</si>
  <si>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</si>
  <si>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</si>
  <si>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</si>
  <si>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</si>
  <si>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</si>
  <si>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</si>
  <si>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</si>
  <si>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</si>
  <si>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</si>
  <si>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</si>
  <si>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</si>
  <si>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</si>
  <si>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</si>
  <si>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</si>
  <si>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</si>
  <si>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</si>
  <si>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</si>
  <si>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</si>
  <si>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</si>
  <si>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</si>
  <si>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</si>
  <si>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</si>
  <si>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</si>
  <si>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</si>
  <si>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</si>
  <si>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</si>
  <si>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</si>
  <si>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</si>
  <si>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</si>
  <si>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</si>
  <si>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</si>
  <si>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</si>
  <si>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</si>
  <si>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</si>
  <si>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</si>
  <si>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</si>
  <si>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</si>
  <si>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</si>
  <si>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</si>
  <si>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</si>
  <si>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</si>
  <si>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</si>
  <si>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</si>
  <si>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</si>
  <si>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</si>
  <si>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</si>
  <si>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</si>
  <si>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</si>
  <si>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</si>
  <si>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</si>
  <si>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</si>
  <si>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</si>
  <si>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</si>
  <si>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</si>
  <si>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</si>
  <si>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</si>
  <si>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</si>
  <si>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</si>
  <si>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</si>
  <si>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</si>
  <si>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</si>
  <si>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</si>
  <si>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</si>
  <si>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</si>
  <si>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</si>
  <si>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</si>
  <si>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</si>
  <si>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</si>
  <si>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</si>
  <si>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</si>
  <si>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</si>
  <si>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</si>
  <si>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</si>
  <si>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</si>
  <si>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</si>
  <si>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</si>
  <si>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</si>
  <si>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</si>
  <si>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</si>
  <si>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</si>
  <si>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</si>
  <si>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</si>
  <si>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</si>
  <si>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</si>
  <si>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</si>
  <si>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</si>
  <si>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</si>
  <si>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</si>
  <si>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</si>
  <si>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</si>
  <si>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</si>
  <si>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</si>
  <si>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</si>
  <si>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</si>
  <si>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</si>
  <si>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</si>
  <si>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</si>
  <si>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</si>
  <si>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</si>
  <si>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</si>
  <si>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</si>
  <si>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</si>
  <si>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</si>
  <si>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</si>
  <si>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</si>
  <si>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</si>
  <si>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</si>
  <si>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</si>
  <si>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</si>
  <si>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</si>
  <si>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</si>
  <si>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</si>
  <si>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</si>
  <si>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</si>
  <si>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</si>
  <si>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</si>
  <si>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</si>
  <si>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</si>
  <si>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</si>
  <si>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</si>
  <si>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</si>
  <si>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</si>
  <si>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</si>
  <si>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</si>
  <si>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</si>
  <si>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</si>
  <si>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</si>
  <si>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</si>
  <si>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</si>
  <si>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</si>
  <si>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</si>
  <si>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</si>
  <si>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</si>
  <si>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</si>
  <si>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</si>
  <si>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</si>
  <si>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</si>
  <si>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</si>
  <si>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</si>
  <si>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</si>
  <si>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</si>
  <si>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</si>
  <si>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</si>
  <si>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</si>
  <si>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</si>
  <si>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</si>
  <si>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</si>
  <si>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</si>
  <si>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</si>
  <si>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</si>
  <si>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</si>
  <si>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</si>
  <si>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</si>
  <si>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</si>
  <si>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</si>
  <si>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</si>
  <si>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</si>
  <si>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</si>
  <si>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</si>
  <si>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</si>
  <si>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</si>
  <si>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</si>
  <si>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</si>
  <si>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</si>
  <si>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</si>
  <si>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</si>
  <si>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</si>
  <si>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</si>
  <si>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</si>
  <si>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</si>
  <si>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</si>
  <si>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</si>
  <si>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</si>
  <si>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</si>
  <si>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</si>
  <si>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</si>
  <si>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</si>
  <si>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</si>
  <si>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</si>
  <si>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</si>
  <si>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</si>
  <si>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</si>
  <si>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</si>
  <si>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</si>
  <si>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</si>
  <si>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</si>
  <si>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</si>
  <si>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</si>
  <si>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</si>
  <si>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</si>
  <si>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</si>
  <si>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</si>
  <si>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</si>
  <si>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</si>
  <si>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</si>
  <si>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</si>
  <si>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</si>
  <si>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</si>
  <si>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</si>
  <si>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</si>
  <si>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</si>
  <si>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</si>
  <si>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</si>
  <si>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</si>
  <si>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</si>
  <si>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</si>
  <si>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</si>
  <si>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</si>
  <si>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</si>
  <si>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</si>
  <si>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</si>
  <si>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</si>
  <si>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</si>
  <si>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</si>
  <si>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</si>
  <si>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</si>
  <si>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</si>
  <si>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</si>
  <si>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</si>
  <si>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</si>
  <si>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</si>
  <si>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</si>
  <si>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</si>
  <si>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</si>
  <si>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</si>
  <si>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</si>
  <si>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</si>
  <si>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</si>
  <si>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</si>
  <si>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</si>
  <si>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</si>
  <si>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</si>
  <si>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</si>
  <si>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</si>
  <si>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</si>
  <si>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</si>
  <si>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</si>
  <si>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</si>
  <si>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</si>
  <si>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</si>
  <si>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</si>
  <si>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</si>
  <si>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</si>
  <si>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</si>
  <si>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</si>
  <si>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</si>
  <si>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</si>
  <si>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</si>
  <si>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</si>
  <si>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</si>
  <si>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</si>
  <si>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</si>
  <si>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</si>
  <si>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</si>
  <si>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</si>
  <si>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</si>
  <si>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</si>
  <si>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</si>
  <si>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</si>
  <si>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</si>
  <si>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</si>
  <si>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</si>
  <si>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</si>
  <si>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</si>
  <si>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</si>
  <si>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</si>
  <si>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</si>
  <si>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</si>
  <si>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</si>
  <si>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</si>
  <si>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</si>
  <si>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</si>
  <si>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</si>
  <si>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</si>
  <si>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</si>
  <si>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</si>
  <si>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</si>
  <si>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</si>
  <si>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</si>
  <si>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</si>
  <si>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</si>
  <si>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</si>
  <si>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</si>
  <si>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</si>
  <si>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</si>
  <si>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</si>
  <si>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</si>
  <si>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</si>
  <si>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</si>
  <si>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</si>
  <si>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</si>
  <si>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</si>
  <si>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</si>
  <si>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</si>
  <si>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</si>
  <si>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</si>
  <si>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</si>
  <si>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</si>
  <si>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</si>
  <si>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</si>
  <si>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</si>
  <si>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</si>
  <si>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</si>
  <si>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</si>
  <si>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</si>
  <si>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</si>
  <si>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</si>
  <si>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</si>
  <si>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</si>
  <si>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</si>
  <si>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</si>
  <si>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</si>
  <si>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</si>
  <si>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</si>
  <si>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</si>
  <si>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</si>
  <si>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</si>
  <si>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</si>
  <si>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</si>
  <si>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</si>
  <si>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</si>
  <si>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</si>
  <si>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</si>
  <si>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</si>
  <si>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</si>
  <si>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</si>
  <si>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</si>
  <si>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</si>
  <si>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</si>
  <si>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</si>
  <si>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</si>
  <si>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</si>
  <si>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</si>
  <si>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</si>
  <si>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</si>
  <si>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</si>
  <si>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</si>
  <si>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</si>
  <si>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</si>
  <si>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</si>
  <si>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</si>
  <si>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</si>
  <si>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</si>
  <si>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</si>
  <si>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</si>
  <si>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</si>
  <si>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</si>
  <si>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</si>
  <si>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</si>
  <si>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</si>
  <si>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</si>
  <si>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</si>
  <si>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</si>
  <si>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</si>
  <si>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</si>
  <si>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</si>
  <si>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</si>
  <si>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</si>
  <si>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</si>
  <si>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</si>
  <si>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</si>
  <si>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</si>
  <si>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</si>
  <si>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</si>
  <si>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</si>
  <si>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</si>
  <si>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</si>
  <si>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</si>
  <si>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</si>
  <si>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</si>
  <si>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</si>
  <si>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</si>
  <si>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</si>
  <si>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</si>
  <si>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</si>
  <si>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</si>
  <si>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</si>
  <si>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</si>
  <si>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</si>
  <si>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</si>
  <si>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</si>
  <si>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</si>
  <si>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</si>
  <si>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</si>
  <si>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</si>
  <si>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</si>
  <si>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</si>
  <si>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</si>
  <si>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</si>
  <si>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</si>
  <si>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</si>
  <si>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</si>
  <si>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</si>
  <si>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</si>
  <si>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</si>
  <si>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</si>
  <si>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</si>
  <si>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</si>
  <si>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</si>
  <si>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</si>
  <si>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</si>
  <si>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</si>
  <si>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</si>
  <si>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</si>
  <si>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</si>
  <si>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</si>
  <si>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</si>
  <si>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</si>
  <si>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</si>
  <si>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</si>
  <si>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</si>
  <si>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</si>
  <si>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</si>
  <si>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</si>
  <si>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</si>
  <si>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</si>
  <si>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</si>
  <si>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</si>
  <si>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</si>
  <si>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</si>
  <si>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</si>
  <si>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</si>
  <si>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</si>
  <si>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</si>
  <si>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</si>
  <si>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</si>
  <si>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</si>
  <si>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</si>
  <si>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</si>
  <si>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</si>
  <si>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</si>
  <si>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</si>
  <si>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</si>
  <si>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</si>
  <si>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</si>
  <si>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</si>
  <si>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</si>
  <si>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</si>
  <si>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</si>
  <si>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</si>
  <si>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</si>
  <si>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</si>
  <si>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</si>
  <si>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</si>
  <si>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</si>
  <si>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</si>
  <si>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</si>
  <si>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</si>
  <si>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</si>
  <si>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</si>
  <si>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</si>
  <si>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</si>
  <si>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</si>
  <si>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</si>
  <si>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</si>
  <si>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</si>
  <si>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</si>
  <si>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</si>
  <si>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</si>
  <si>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</si>
  <si>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</si>
  <si>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</si>
  <si>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</si>
  <si>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</si>
  <si>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</si>
  <si>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</si>
  <si>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</si>
  <si>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</si>
  <si>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</si>
  <si>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</si>
  <si>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</si>
  <si>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</si>
  <si>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</si>
  <si>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</si>
  <si>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</si>
  <si>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</si>
  <si>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</si>
  <si>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</si>
  <si>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</si>
  <si>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</si>
  <si>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</si>
  <si>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</si>
  <si>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</si>
  <si>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</si>
  <si>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</si>
  <si>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</si>
  <si>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</si>
  <si>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</si>
  <si>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</si>
  <si>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</si>
  <si>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</si>
  <si>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</si>
  <si>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</si>
  <si>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</si>
  <si>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</si>
  <si>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</si>
  <si>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</si>
  <si>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</si>
  <si>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</si>
  <si>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</si>
  <si>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</si>
  <si>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</si>
  <si>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</si>
  <si>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</si>
  <si>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</si>
  <si>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</si>
  <si>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</si>
  <si>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</si>
  <si>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</si>
  <si>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</si>
  <si>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</si>
  <si>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</si>
  <si>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</si>
  <si>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</si>
  <si>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</si>
  <si>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</si>
  <si>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</si>
  <si>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</si>
  <si>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</si>
  <si>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</si>
  <si>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</si>
  <si>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</si>
  <si>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</si>
  <si>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</si>
  <si>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</si>
  <si>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</si>
  <si>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</si>
  <si>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</si>
  <si>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</si>
  <si>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</si>
  <si>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</si>
  <si>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</si>
  <si>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</si>
  <si>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</si>
  <si>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</si>
  <si>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</si>
  <si>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</si>
  <si>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</si>
  <si>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</si>
  <si>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</si>
  <si>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</si>
  <si>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</si>
  <si>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</si>
  <si>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</si>
  <si>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</si>
  <si>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</si>
  <si>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</si>
  <si>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</si>
  <si>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</si>
  <si>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</si>
  <si>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</si>
  <si>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</si>
  <si>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</si>
  <si>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</si>
  <si>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</si>
  <si>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</si>
  <si>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</si>
  <si>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</si>
  <si>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</si>
  <si>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</si>
  <si>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</si>
  <si>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</si>
  <si>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</si>
  <si>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</si>
  <si>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</si>
  <si>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</si>
  <si>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</si>
  <si>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</si>
  <si>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</si>
  <si>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</si>
  <si>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</si>
  <si>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</si>
  <si>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</si>
  <si>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</si>
  <si>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</si>
  <si>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</si>
  <si>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</si>
  <si>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</si>
  <si>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</si>
  <si>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</si>
  <si>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</si>
  <si>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</si>
  <si>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</si>
  <si>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</si>
  <si>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</si>
  <si>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</si>
  <si>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</si>
  <si>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</si>
  <si>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</si>
  <si>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</si>
  <si>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</si>
  <si>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</si>
  <si>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</si>
  <si>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</si>
  <si>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</si>
  <si>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</si>
  <si>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</si>
  <si>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</si>
  <si>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</si>
  <si>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</si>
  <si>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</si>
  <si>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</si>
  <si>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</si>
  <si>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</si>
  <si>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</si>
  <si>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</si>
  <si>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</si>
  <si>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</si>
  <si>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</si>
  <si>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</si>
  <si>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</si>
  <si>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</si>
  <si>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</si>
  <si>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</si>
  <si>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</si>
  <si>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</si>
  <si>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</si>
  <si>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</si>
  <si>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</si>
  <si>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</si>
  <si>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</si>
  <si>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</si>
  <si>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</si>
  <si>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</si>
  <si>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</si>
  <si>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</si>
  <si>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</si>
  <si>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</si>
  <si>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</si>
  <si>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</si>
  <si>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</si>
  <si>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</si>
  <si>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</si>
  <si>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</si>
  <si>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</si>
  <si>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</si>
  <si>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</si>
  <si>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</si>
  <si>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</si>
  <si>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</si>
  <si>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</si>
  <si>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</si>
  <si>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</si>
  <si>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</si>
  <si>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</si>
  <si>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</si>
  <si>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</si>
  <si>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</si>
  <si>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</si>
  <si>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</si>
  <si>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</si>
  <si>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</si>
  <si>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</si>
  <si>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</si>
  <si>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</si>
  <si>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</si>
  <si>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</si>
  <si>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</si>
  <si>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</si>
  <si>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</si>
  <si>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</si>
  <si>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</si>
  <si>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</si>
  <si>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</si>
  <si>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</si>
  <si>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</si>
  <si>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</si>
  <si>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</si>
  <si>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</si>
  <si>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</si>
  <si>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</si>
  <si>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</si>
  <si>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</si>
  <si>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</si>
  <si>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</si>
  <si>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</si>
  <si>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</si>
  <si>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</si>
  <si>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</si>
  <si>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</si>
  <si>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</si>
  <si>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</si>
  <si>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</si>
  <si>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</si>
  <si>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</si>
  <si>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</si>
  <si>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</si>
  <si>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</si>
  <si>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</si>
  <si>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</si>
  <si>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</si>
  <si>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</si>
  <si>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</si>
  <si>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</si>
  <si>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</si>
  <si>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</si>
  <si>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</si>
  <si>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</si>
  <si>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</si>
  <si>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</si>
  <si>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</si>
  <si>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</si>
  <si>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</si>
  <si>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</si>
  <si>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</si>
  <si>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</si>
  <si>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</si>
  <si>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</si>
  <si>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</si>
  <si>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</si>
  <si>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</si>
  <si>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</si>
  <si>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</si>
  <si>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</si>
  <si>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</si>
  <si>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</si>
  <si>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</si>
  <si>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</si>
  <si>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</si>
  <si>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</si>
  <si>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</si>
  <si>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</si>
  <si>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</si>
  <si>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</si>
  <si>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</si>
  <si>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</si>
  <si>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</si>
  <si>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</si>
  <si>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</si>
  <si>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</si>
  <si>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</si>
  <si>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</si>
  <si>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</si>
  <si>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</si>
  <si>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</si>
  <si>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</si>
  <si>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</si>
  <si>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</si>
  <si>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</si>
  <si>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</si>
  <si>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</si>
  <si>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</si>
  <si>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</si>
  <si>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</si>
  <si>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</si>
  <si>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</si>
  <si>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</si>
  <si>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</si>
  <si>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</si>
  <si>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</si>
  <si>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</si>
  <si>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</si>
  <si>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</si>
  <si>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</si>
  <si>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</si>
  <si>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</si>
  <si>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</si>
  <si>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</si>
  <si>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</si>
  <si>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</si>
  <si>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</si>
  <si>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</si>
  <si>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</si>
  <si>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</si>
  <si>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</si>
  <si>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</si>
  <si>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</si>
  <si>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</si>
  <si>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</si>
  <si>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</si>
  <si>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</si>
  <si>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</si>
  <si>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</si>
  <si>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</si>
  <si>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</si>
  <si>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</si>
  <si>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</si>
  <si>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</si>
  <si>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</si>
  <si>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</si>
  <si>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</si>
  <si>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</si>
  <si>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</si>
  <si>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</si>
  <si>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</si>
  <si>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</si>
  <si>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</si>
  <si>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</si>
  <si>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</si>
  <si>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</si>
  <si>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</si>
  <si>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</si>
  <si>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</si>
  <si>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</si>
  <si>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</si>
  <si>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</si>
  <si>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</si>
  <si>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</si>
  <si>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</si>
  <si>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</si>
  <si>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</si>
  <si>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</si>
  <si>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</si>
  <si>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</si>
  <si>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</si>
  <si>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</si>
  <si>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</si>
  <si>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</si>
  <si>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</si>
  <si>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</si>
  <si>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</si>
  <si>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</si>
  <si>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</si>
  <si>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</si>
  <si>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</si>
  <si>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</si>
  <si>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</si>
  <si>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</si>
  <si>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</si>
  <si>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</si>
  <si>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</si>
  <si>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</si>
  <si>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</si>
  <si>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</si>
  <si>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</si>
  <si>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</si>
  <si>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</si>
  <si>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</si>
  <si>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</si>
  <si>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</si>
  <si>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</si>
  <si>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</si>
  <si>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</si>
  <si>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</si>
  <si>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</si>
  <si>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</si>
  <si>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</si>
  <si>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</si>
  <si>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</si>
  <si>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</si>
  <si>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</si>
  <si>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</si>
  <si>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</si>
  <si>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</si>
  <si>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</si>
  <si>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</si>
  <si>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</si>
  <si>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</si>
  <si>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</si>
  <si>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</si>
  <si>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</si>
  <si>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</si>
  <si>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</si>
  <si>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</si>
  <si>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</si>
  <si>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</si>
  <si>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</si>
  <si>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</si>
  <si>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</si>
  <si>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</si>
  <si>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</si>
  <si>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</si>
  <si>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</si>
  <si>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</si>
  <si>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</si>
  <si>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</si>
  <si>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</si>
  <si>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</si>
  <si>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</si>
  <si>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</si>
  <si>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</si>
  <si>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</si>
  <si>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</si>
  <si>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</si>
  <si>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</si>
  <si>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</si>
  <si>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</si>
  <si>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</si>
  <si>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</si>
  <si>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</si>
  <si>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</si>
  <si>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</si>
  <si>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</si>
  <si>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</si>
  <si>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</si>
  <si>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</si>
  <si>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</si>
  <si>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</si>
  <si>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</si>
  <si>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</si>
  <si>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</si>
  <si>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</si>
  <si>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</si>
  <si>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</si>
  <si>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</si>
  <si>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</si>
  <si>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</si>
  <si>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</si>
  <si>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</si>
  <si>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</si>
  <si>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</si>
  <si>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</si>
  <si>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</si>
  <si>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</si>
  <si>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</si>
  <si>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</si>
  <si>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</si>
  <si>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</si>
  <si>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</si>
  <si>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</si>
  <si>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</si>
  <si>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</si>
  <si>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</si>
  <si>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</si>
  <si>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</si>
  <si>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</si>
  <si>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</si>
  <si>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</si>
  <si>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</si>
  <si>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</si>
  <si>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</si>
  <si>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</si>
  <si>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</si>
  <si>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</si>
  <si>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</si>
  <si>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</si>
  <si>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</si>
  <si>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</si>
  <si>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</si>
  <si>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</si>
  <si>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</si>
  <si>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</si>
  <si>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</si>
  <si>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</si>
  <si>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</si>
  <si>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</si>
  <si>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</si>
  <si>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</si>
  <si>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</si>
  <si>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</si>
  <si>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</si>
  <si>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</si>
  <si>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</si>
  <si>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</si>
  <si>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</si>
  <si>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</si>
  <si>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</si>
  <si>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</si>
  <si>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</si>
  <si>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</si>
  <si>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</si>
  <si>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</si>
  <si>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</si>
  <si>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</si>
  <si>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</si>
  <si>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</si>
  <si>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</si>
  <si>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</si>
  <si>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</si>
  <si>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</si>
  <si>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</si>
  <si>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</si>
  <si>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</si>
  <si>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</si>
  <si>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</si>
  <si>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</si>
  <si>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</si>
  <si>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</si>
  <si>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</si>
  <si>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</si>
  <si>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</si>
  <si>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</si>
  <si>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</si>
  <si>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</si>
  <si>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</si>
  <si>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</si>
  <si>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</si>
  <si>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</si>
  <si>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</si>
  <si>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</si>
  <si>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</si>
  <si>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</si>
  <si>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</si>
  <si>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</si>
  <si>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</si>
  <si>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</si>
  <si>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</si>
  <si>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</si>
  <si>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</si>
  <si>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</si>
  <si>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</si>
  <si>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</si>
  <si>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</si>
  <si>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</si>
  <si>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</si>
  <si>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</si>
  <si>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</si>
  <si>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</si>
  <si>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</si>
  <si>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</si>
  <si>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</si>
  <si>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</si>
  <si>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</si>
  <si>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</si>
  <si>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</si>
  <si>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</si>
  <si>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</si>
  <si>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</si>
  <si>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</si>
  <si>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</si>
  <si>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</si>
  <si>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</si>
  <si>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</si>
  <si>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</si>
  <si>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</si>
  <si>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</si>
  <si>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</si>
  <si>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</si>
  <si>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</si>
  <si>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</si>
  <si>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</si>
  <si>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</si>
  <si>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</si>
  <si>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</si>
  <si>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</si>
  <si>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</si>
  <si>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</si>
  <si>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</si>
  <si>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</si>
  <si>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</si>
  <si>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</si>
  <si>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</si>
  <si>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</si>
  <si>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</si>
  <si>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</si>
  <si>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</si>
  <si>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</si>
  <si>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</si>
  <si>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</si>
  <si>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</si>
  <si>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</si>
  <si>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</si>
  <si>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</si>
  <si>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</si>
  <si>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</si>
  <si>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</si>
  <si>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</si>
  <si>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</si>
  <si>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</si>
  <si>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</si>
  <si>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</si>
  <si>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</si>
  <si>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</si>
  <si>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</si>
  <si>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</si>
  <si>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</si>
  <si>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</si>
  <si>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</si>
  <si>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</si>
  <si>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</si>
  <si>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</si>
  <si>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</si>
  <si>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</si>
  <si>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</si>
  <si>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</si>
  <si>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</si>
  <si>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</si>
  <si>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</si>
  <si>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</si>
  <si>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</si>
  <si>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</si>
  <si>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</si>
  <si>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</si>
  <si>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</si>
  <si>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</si>
  <si>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</si>
  <si>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</si>
  <si>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</si>
  <si>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</si>
  <si>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</si>
  <si>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</si>
  <si>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</si>
  <si>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</si>
  <si>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</si>
  <si>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</si>
  <si>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</si>
  <si>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</si>
  <si>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</si>
  <si>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</si>
  <si>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</si>
  <si>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</si>
  <si>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</si>
  <si>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</si>
  <si>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</si>
  <si>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</si>
  <si>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</si>
  <si>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</si>
  <si>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</si>
  <si>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</si>
  <si>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</si>
  <si>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</si>
  <si>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</si>
  <si>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</si>
  <si>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</si>
  <si>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</si>
  <si>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</si>
  <si>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</si>
  <si>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</si>
  <si>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</si>
  <si>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</si>
  <si>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</si>
  <si>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</si>
  <si>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</si>
  <si>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</si>
  <si>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</si>
  <si>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</si>
  <si>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</si>
  <si>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</si>
  <si>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</si>
  <si>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</si>
  <si>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</si>
  <si>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</si>
  <si>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</si>
  <si>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</si>
  <si>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</si>
  <si>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</si>
  <si>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</si>
  <si>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</si>
  <si>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</si>
  <si>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</si>
  <si>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</si>
  <si>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</si>
  <si>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</si>
  <si>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</si>
  <si>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</si>
  <si>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</si>
  <si>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</si>
  <si>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</si>
  <si>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</si>
  <si>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</si>
  <si>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</si>
  <si>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</si>
  <si>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</si>
  <si>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</si>
  <si>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</si>
  <si>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</si>
  <si>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</si>
  <si>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</si>
  <si>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</si>
  <si>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</si>
  <si>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</si>
  <si>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</si>
  <si>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</si>
  <si>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</si>
  <si>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</si>
  <si>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</si>
  <si>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</si>
  <si>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</si>
  <si>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</si>
  <si>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</si>
  <si>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</si>
  <si>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</si>
  <si>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</si>
  <si>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</si>
  <si>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</si>
  <si>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</si>
  <si>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</si>
  <si>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</si>
  <si>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</si>
  <si>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</si>
  <si>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</si>
  <si>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</si>
  <si>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</si>
  <si>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</si>
  <si>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</si>
  <si>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</si>
  <si>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</si>
  <si>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</si>
  <si>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</si>
  <si>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</si>
  <si>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</si>
  <si>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</si>
  <si>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</si>
  <si>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</si>
  <si>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</si>
  <si>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</si>
  <si>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</si>
  <si>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</si>
  <si>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</si>
  <si>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</si>
  <si>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</si>
  <si>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</si>
  <si>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</si>
  <si>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</si>
  <si>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</si>
  <si>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</si>
  <si>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</si>
  <si>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</si>
  <si>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</si>
  <si>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</si>
  <si>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</si>
  <si>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</si>
  <si>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</si>
  <si>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</si>
  <si>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</si>
  <si>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</si>
  <si>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</si>
  <si>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</si>
  <si>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</si>
  <si>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</si>
  <si>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</si>
  <si>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</si>
  <si>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</si>
  <si>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</si>
  <si>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</si>
  <si>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</si>
  <si>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</si>
  <si>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</si>
  <si>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</si>
  <si>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</si>
  <si>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</si>
  <si>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</si>
  <si>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</si>
  <si>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</si>
  <si>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</si>
  <si>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</si>
  <si>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</si>
  <si>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</si>
  <si>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</si>
  <si>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</si>
  <si>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</si>
  <si>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</si>
  <si>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</si>
  <si>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</si>
  <si>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</si>
  <si>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</si>
  <si>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</si>
  <si>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</si>
  <si>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</si>
  <si>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</si>
  <si>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</si>
  <si>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</si>
  <si>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</si>
  <si>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</si>
  <si>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</si>
  <si>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</si>
  <si>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</si>
  <si>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</si>
  <si>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</si>
  <si>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</si>
  <si>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</si>
  <si>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</si>
  <si>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</si>
  <si>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</si>
  <si>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</si>
  <si>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</si>
  <si>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</si>
  <si>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</si>
  <si>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</si>
  <si>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</si>
  <si>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</si>
  <si>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</si>
  <si>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</si>
  <si>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</si>
  <si>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</si>
  <si>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</si>
  <si>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</si>
  <si>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</si>
  <si>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</si>
  <si>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</si>
  <si>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</si>
  <si>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</si>
  <si>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</si>
  <si>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</si>
  <si>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</si>
  <si>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</si>
  <si>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</si>
  <si>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</si>
  <si>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</si>
  <si>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</si>
  <si>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</si>
  <si>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</si>
  <si>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</si>
  <si>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</si>
  <si>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</si>
  <si>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</si>
  <si>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</si>
  <si>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</si>
  <si>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</si>
  <si>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</si>
  <si>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</si>
  <si>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</si>
  <si>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</si>
  <si>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</si>
  <si>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</si>
  <si>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</si>
  <si>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</si>
  <si>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</si>
  <si>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</si>
  <si>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</si>
  <si>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</si>
  <si>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</si>
  <si>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</si>
  <si>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</si>
  <si>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</si>
  <si>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</si>
  <si>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</si>
  <si>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</si>
  <si>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</si>
  <si>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</si>
  <si>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</si>
  <si>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</si>
  <si>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</si>
  <si>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</si>
  <si>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</si>
  <si>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</si>
  <si>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</si>
  <si>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</si>
  <si>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</si>
  <si>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</si>
  <si>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</si>
  <si>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</si>
  <si>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</si>
  <si>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</si>
  <si>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</si>
  <si>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</si>
  <si>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</si>
  <si>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</si>
  <si>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</si>
  <si>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</si>
  <si>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</si>
  <si>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</si>
  <si>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</si>
  <si>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</si>
  <si>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</si>
  <si>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</si>
  <si>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</si>
  <si>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</si>
  <si>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</si>
  <si>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</si>
  <si>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</si>
  <si>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</si>
  <si>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</si>
  <si>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</si>
  <si>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</si>
  <si>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</si>
  <si>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</si>
  <si>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</si>
  <si>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</si>
  <si>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</si>
  <si>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</si>
  <si>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</si>
  <si>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</si>
  <si>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</si>
  <si>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</si>
  <si>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</si>
  <si>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</si>
  <si>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</si>
  <si>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</si>
  <si>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</si>
  <si>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</si>
  <si>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</si>
  <si>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</si>
  <si>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</si>
  <si>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</si>
  <si>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</si>
  <si>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</si>
  <si>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</si>
  <si>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</si>
  <si>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</si>
  <si>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</si>
  <si>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</si>
  <si>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</si>
  <si>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</si>
  <si>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</si>
  <si>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</si>
  <si>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</si>
  <si>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</si>
  <si>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</si>
  <si>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</si>
  <si>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</si>
  <si>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</si>
  <si>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</si>
  <si>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</si>
  <si>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</si>
  <si>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</si>
  <si>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</si>
  <si>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</si>
  <si>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</si>
  <si>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</si>
  <si>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</si>
  <si>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</si>
  <si>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</si>
  <si>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</si>
  <si>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</si>
  <si>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</si>
  <si>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</si>
  <si>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</si>
  <si>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</si>
  <si>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</si>
  <si>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</si>
  <si>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</si>
  <si>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</si>
  <si>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</si>
  <si>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</si>
  <si>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</si>
  <si>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</si>
  <si>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</si>
  <si>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</si>
  <si>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</si>
  <si>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</si>
  <si>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</si>
  <si>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</si>
  <si>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</si>
  <si>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</si>
  <si>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</si>
  <si>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</si>
  <si>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</si>
  <si>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</si>
  <si>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</si>
  <si>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</si>
  <si>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</si>
  <si>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</si>
  <si>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</si>
  <si>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</si>
  <si>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</si>
  <si>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</si>
  <si>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</si>
  <si>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</si>
  <si>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</si>
  <si>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</si>
  <si>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</si>
  <si>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</si>
  <si>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</si>
  <si>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</si>
  <si>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</si>
  <si>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</si>
  <si>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</si>
  <si>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</si>
  <si>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</si>
  <si>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</si>
  <si>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</si>
  <si>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</si>
  <si>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</si>
  <si>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</si>
  <si>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</si>
  <si>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</si>
  <si>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</si>
  <si>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</si>
  <si>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</si>
  <si>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</si>
  <si>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</si>
  <si>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</si>
  <si>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</si>
  <si>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</si>
  <si>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</si>
  <si>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</si>
  <si>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</si>
  <si>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</si>
  <si>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</si>
  <si>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</si>
  <si>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</si>
  <si>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</si>
  <si>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</si>
  <si>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</si>
  <si>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</si>
  <si>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</si>
  <si>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</si>
  <si>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</si>
  <si>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</si>
  <si>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</si>
  <si>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</si>
  <si>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</si>
  <si>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</si>
  <si>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</si>
  <si>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</si>
  <si>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</si>
  <si>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</si>
  <si>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</si>
  <si>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</si>
  <si>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</si>
  <si>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</si>
  <si>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</si>
  <si>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</si>
  <si>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</si>
  <si>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</si>
  <si>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</si>
  <si>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</si>
  <si>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</si>
  <si>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</si>
  <si>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</si>
  <si>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</si>
  <si>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</si>
  <si>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</si>
  <si>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</si>
  <si>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</si>
  <si>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</si>
  <si>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</si>
  <si>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</si>
  <si>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</si>
  <si>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</si>
  <si>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</si>
  <si>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</si>
  <si>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</si>
  <si>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</si>
  <si>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</si>
  <si>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</si>
  <si>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</si>
  <si>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</si>
  <si>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</si>
  <si>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</si>
  <si>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</si>
  <si>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</si>
  <si>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</si>
  <si>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</si>
  <si>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</si>
  <si>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</si>
  <si>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</si>
  <si>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</si>
  <si>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</si>
  <si>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</si>
  <si>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</si>
  <si>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</si>
  <si>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</si>
  <si>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</si>
  <si>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</si>
  <si>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</si>
  <si>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</si>
  <si>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</si>
  <si>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</si>
  <si>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</si>
  <si>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</si>
  <si>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</si>
  <si>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</si>
  <si>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</si>
  <si>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</si>
  <si>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</si>
  <si>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</si>
  <si>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</si>
  <si>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</si>
  <si>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</si>
  <si>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</si>
  <si>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</si>
  <si>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</si>
  <si>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</si>
  <si>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</si>
  <si>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</si>
  <si>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</si>
  <si>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</si>
  <si>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</si>
  <si>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</si>
  <si>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</si>
  <si>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</si>
  <si>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</si>
  <si>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</si>
  <si>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</si>
  <si>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</si>
  <si>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</si>
  <si>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</si>
  <si>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</si>
  <si>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</si>
  <si>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</si>
  <si>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</si>
  <si>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</si>
  <si>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</si>
  <si>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</si>
  <si>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</si>
  <si>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</si>
  <si>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</si>
  <si>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</si>
  <si>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</si>
  <si>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</si>
  <si>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</si>
  <si>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</si>
  <si>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</si>
  <si>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</si>
  <si>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</si>
  <si>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</si>
  <si>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</si>
  <si>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</si>
  <si>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</si>
  <si>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</si>
  <si>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</si>
  <si>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</si>
  <si>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</si>
  <si>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</si>
  <si>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</si>
  <si>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</si>
  <si>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</si>
  <si>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</si>
  <si>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</si>
  <si>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</si>
  <si>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</si>
  <si>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</si>
  <si>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</si>
  <si>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</si>
  <si>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</si>
  <si>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</si>
  <si>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</si>
  <si>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</si>
  <si>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</si>
  <si>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</si>
  <si>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</si>
  <si>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</si>
  <si>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</si>
  <si>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</si>
  <si>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</si>
  <si>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</si>
  <si>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</si>
  <si>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</si>
  <si>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</si>
  <si>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</si>
  <si>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</si>
  <si>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</si>
  <si>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</si>
  <si>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</si>
  <si>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</si>
  <si>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</si>
  <si>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</si>
  <si>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</si>
  <si>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</si>
  <si>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</si>
  <si>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</si>
  <si>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</si>
  <si>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</si>
  <si>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</si>
  <si>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</si>
  <si>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</si>
  <si>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</si>
  <si>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</si>
  <si>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</si>
  <si>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</si>
  <si>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</si>
  <si>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</si>
  <si>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</si>
  <si>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</si>
  <si>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</si>
  <si>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</si>
  <si>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</si>
  <si>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</si>
  <si>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</si>
  <si>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</si>
  <si>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</si>
  <si>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</si>
  <si>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</si>
  <si>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</si>
  <si>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</si>
  <si>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</si>
  <si>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</si>
  <si>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</si>
  <si>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</si>
  <si>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</si>
  <si>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</si>
  <si>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</si>
  <si>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</si>
  <si>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</si>
  <si>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</si>
  <si>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</si>
  <si>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</si>
  <si>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</si>
  <si>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</si>
  <si>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</si>
  <si>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</si>
  <si>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</si>
  <si>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</si>
  <si>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</si>
  <si>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</si>
  <si>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</si>
  <si>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</si>
  <si>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</si>
  <si>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</si>
  <si>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</si>
  <si>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</si>
  <si>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</si>
  <si>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</si>
  <si>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</si>
  <si>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</si>
  <si>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</si>
  <si>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</si>
  <si>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</si>
  <si>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</si>
  <si>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</si>
  <si>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</si>
  <si>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</si>
  <si>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</si>
  <si>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</si>
  <si>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</si>
  <si>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</si>
  <si>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</si>
  <si>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</si>
  <si>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</si>
  <si>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</si>
  <si>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</si>
  <si>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</si>
  <si>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</si>
  <si>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</si>
  <si>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</si>
  <si>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</si>
  <si>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</si>
  <si>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</si>
  <si>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</si>
  <si>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</si>
  <si>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</si>
  <si>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</si>
  <si>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</si>
  <si>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</si>
  <si>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</si>
  <si>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</si>
  <si>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</si>
  <si>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</si>
  <si>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</si>
  <si>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</si>
  <si>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</si>
  <si>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</si>
  <si>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</si>
  <si>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</si>
  <si>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</si>
  <si>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</si>
  <si>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</si>
  <si>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</si>
  <si>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</si>
  <si>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</si>
  <si>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</si>
  <si>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</si>
  <si>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</si>
  <si>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</si>
  <si>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</si>
  <si>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</si>
  <si>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</si>
  <si>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</si>
  <si>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</si>
  <si>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</si>
  <si>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</si>
  <si>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</si>
  <si>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</si>
  <si>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</si>
  <si>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</si>
  <si>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</si>
  <si>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</si>
  <si>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</si>
  <si>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</si>
  <si>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</si>
  <si>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</si>
  <si>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</si>
  <si>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</si>
  <si>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</si>
  <si>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</si>
  <si>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</si>
  <si>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</si>
  <si>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</si>
  <si>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</si>
  <si>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</si>
  <si>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</si>
  <si>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</si>
  <si>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</si>
  <si>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</si>
  <si>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</si>
  <si>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</si>
  <si>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</si>
  <si>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</si>
  <si>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</si>
  <si>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</si>
  <si>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</si>
  <si>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</si>
  <si>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</si>
  <si>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</si>
  <si>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</si>
  <si>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</si>
  <si>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</si>
  <si>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</si>
  <si>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</si>
  <si>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</si>
  <si>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</si>
  <si>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</si>
  <si>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</si>
  <si>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</si>
  <si>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</si>
  <si>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</si>
  <si>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</si>
  <si>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</si>
  <si>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</si>
  <si>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</si>
  <si>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</si>
  <si>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</si>
  <si>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</si>
  <si>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</si>
  <si>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</si>
  <si>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</si>
  <si>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</si>
  <si>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</si>
  <si>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</si>
  <si>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</si>
  <si>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</si>
  <si>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</si>
  <si>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</si>
  <si>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</si>
  <si>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</si>
  <si>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</si>
  <si>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</si>
  <si>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</si>
  <si>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</si>
  <si>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</si>
  <si>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</si>
  <si>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</si>
  <si>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</si>
  <si>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</si>
  <si>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</si>
  <si>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</si>
  <si>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</si>
  <si>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</si>
  <si>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</si>
  <si>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</si>
  <si>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</si>
  <si>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</si>
  <si>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</si>
  <si>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</si>
  <si>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</si>
  <si>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</si>
  <si>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</si>
  <si>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</si>
  <si>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</si>
  <si>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</si>
  <si>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</si>
  <si>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</si>
  <si>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</si>
  <si>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</si>
  <si>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</si>
  <si>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</si>
  <si>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</si>
  <si>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</si>
  <si>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</si>
  <si>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</si>
  <si>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</si>
  <si>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</si>
  <si>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</si>
  <si>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</si>
  <si>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</si>
  <si>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</si>
  <si>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</si>
  <si>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</si>
  <si>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</si>
  <si>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</si>
  <si>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</si>
  <si>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</si>
  <si>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</si>
  <si>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</si>
  <si>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</si>
  <si>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</si>
  <si>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</si>
  <si>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</si>
  <si>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</si>
  <si>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</si>
  <si>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</si>
  <si>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</si>
  <si>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</si>
  <si>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</si>
  <si>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</si>
  <si>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</si>
  <si>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</si>
  <si>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</si>
  <si>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</si>
  <si>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</si>
  <si>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</si>
  <si>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</si>
  <si>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</si>
  <si>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</si>
  <si>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</si>
  <si>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</si>
  <si>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</si>
  <si>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</si>
  <si>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</si>
  <si>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</si>
  <si>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</si>
  <si>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</si>
  <si>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</si>
  <si>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</si>
  <si>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</si>
  <si>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</si>
  <si>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</si>
  <si>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</si>
  <si>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</si>
  <si>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</si>
  <si>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</si>
  <si>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</si>
  <si>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</si>
  <si>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</si>
  <si>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</si>
  <si>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</si>
  <si>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</si>
  <si>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</si>
  <si>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</si>
  <si>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</si>
  <si>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</si>
  <si>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</si>
  <si>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</si>
  <si>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</si>
  <si>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</si>
  <si>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</si>
  <si>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</si>
  <si>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</si>
  <si>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</si>
  <si>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</si>
  <si>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</si>
  <si>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</si>
  <si>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</si>
  <si>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</si>
  <si>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</si>
  <si>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</si>
  <si>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</si>
  <si>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</si>
  <si>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</si>
  <si>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</si>
  <si>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</si>
  <si>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</si>
  <si>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</si>
  <si>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</si>
  <si>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</si>
  <si>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</si>
  <si>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</si>
  <si>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</si>
  <si>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</si>
  <si>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</si>
  <si>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</si>
  <si>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</si>
  <si>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</si>
  <si>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</si>
  <si>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</si>
  <si>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</si>
  <si>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</si>
  <si>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</si>
  <si>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</si>
  <si>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</si>
  <si>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</si>
  <si>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</si>
  <si>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</si>
  <si>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</si>
  <si>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</si>
  <si>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</si>
  <si>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</si>
  <si>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</si>
  <si>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</si>
  <si>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</si>
  <si>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</si>
  <si>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</si>
  <si>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</si>
  <si>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</si>
  <si>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</si>
  <si>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</si>
  <si>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</si>
  <si>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</si>
  <si>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</si>
  <si>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</si>
  <si>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</si>
  <si>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</si>
  <si>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</si>
  <si>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</si>
  <si>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</si>
  <si>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</si>
  <si>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</si>
  <si>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</si>
  <si>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</si>
  <si>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</si>
  <si>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</si>
  <si>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</si>
  <si>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</si>
  <si>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</si>
  <si>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</si>
  <si>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</si>
  <si>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</si>
  <si>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</si>
  <si>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</si>
  <si>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</si>
  <si>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</si>
  <si>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</si>
  <si>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</si>
  <si>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</si>
  <si>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</si>
  <si>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</si>
  <si>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</si>
  <si>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</si>
  <si>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</si>
  <si>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</si>
  <si>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</si>
  <si>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</si>
  <si>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</si>
  <si>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</si>
  <si>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</si>
  <si>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</si>
  <si>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</si>
  <si>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</si>
  <si>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</si>
  <si>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</si>
  <si>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</si>
  <si>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</si>
  <si>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</si>
  <si>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</si>
  <si>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</si>
  <si>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</si>
  <si>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</si>
  <si>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</si>
  <si>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</si>
  <si>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</si>
  <si>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</si>
  <si>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</si>
  <si>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</si>
  <si>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</si>
  <si>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</si>
  <si>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</si>
  <si>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</si>
  <si>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</si>
  <si>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</si>
  <si>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</si>
  <si>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</si>
  <si>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</si>
  <si>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</si>
  <si>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</si>
  <si>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</si>
  <si>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</si>
  <si>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</si>
  <si>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</si>
  <si>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</si>
  <si>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</si>
  <si>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</si>
  <si>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</si>
  <si>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</si>
  <si>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</si>
  <si>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</si>
  <si>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</si>
  <si>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</si>
  <si>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</si>
  <si>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</si>
  <si>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</si>
  <si>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</si>
  <si>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</si>
  <si>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</si>
  <si>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</si>
  <si>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</si>
  <si>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</si>
  <si>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</si>
  <si>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</si>
  <si>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</si>
  <si>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</si>
  <si>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</si>
  <si>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</si>
  <si>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</si>
  <si>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</si>
  <si>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</si>
  <si>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</si>
  <si>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</si>
  <si>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</si>
  <si>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</si>
  <si>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</si>
  <si>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</si>
  <si>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</si>
  <si>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</si>
  <si>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</si>
  <si>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</si>
  <si>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</si>
  <si>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</si>
  <si>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</si>
  <si>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</si>
  <si>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</si>
  <si>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</si>
  <si>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</si>
  <si>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</si>
  <si>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</si>
  <si>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</si>
  <si>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</si>
  <si>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</si>
  <si>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</si>
  <si>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</si>
  <si>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</si>
  <si>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</si>
  <si>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</si>
  <si>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</si>
  <si>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</si>
  <si>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</si>
  <si>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</si>
  <si>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</si>
  <si>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</si>
  <si>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</si>
  <si>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</si>
  <si>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</si>
  <si>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</si>
  <si>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</si>
  <si>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</si>
  <si>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</si>
  <si>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</si>
  <si>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</si>
  <si>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</si>
  <si>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</si>
  <si>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</si>
  <si>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</si>
  <si>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</si>
  <si>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</si>
  <si>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</si>
  <si>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</si>
  <si>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</si>
  <si>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</si>
  <si>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</si>
  <si>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</si>
  <si>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</si>
  <si>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</si>
  <si>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</si>
  <si>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</si>
  <si>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</si>
  <si>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</si>
  <si>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</si>
  <si>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</si>
  <si>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</si>
  <si>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</si>
  <si>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</si>
  <si>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</si>
  <si>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</si>
  <si>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</si>
  <si>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</si>
  <si>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</si>
  <si>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</si>
  <si>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</si>
  <si>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</si>
  <si>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</si>
  <si>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</si>
  <si>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</si>
  <si>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</si>
  <si>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</si>
  <si>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</si>
  <si>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</si>
  <si>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</si>
  <si>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</si>
  <si>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</si>
  <si>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</si>
  <si>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</si>
  <si>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</si>
  <si>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</si>
  <si>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</si>
  <si>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</si>
  <si>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</si>
  <si>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</si>
  <si>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</si>
  <si>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</si>
  <si>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</si>
  <si>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</si>
  <si>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</si>
  <si>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</si>
  <si>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</si>
  <si>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</si>
  <si>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</si>
  <si>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</si>
  <si>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</si>
  <si>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</si>
  <si>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</si>
  <si>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</si>
  <si>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</si>
  <si>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</si>
  <si>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</si>
  <si>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</si>
  <si>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</si>
  <si>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</si>
  <si>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</si>
  <si>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</si>
  <si>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</si>
  <si>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</si>
  <si>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</si>
  <si>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</si>
  <si>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</si>
  <si>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</si>
  <si>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</si>
  <si>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</si>
  <si>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</si>
  <si>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</si>
  <si>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</si>
  <si>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</si>
  <si>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</si>
  <si>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</si>
  <si>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</si>
  <si>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</si>
  <si>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</si>
  <si>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</si>
  <si>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</si>
  <si>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</si>
  <si>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</si>
  <si>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</si>
  <si>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</si>
  <si>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</si>
  <si>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</si>
  <si>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</si>
  <si>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</si>
  <si>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</si>
  <si>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</si>
  <si>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</si>
  <si>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</si>
  <si>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</si>
  <si>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</si>
  <si>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</si>
  <si>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</si>
  <si>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</si>
  <si>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</si>
  <si>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</si>
  <si>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</si>
  <si>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</si>
  <si>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</si>
  <si>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</si>
  <si>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</si>
  <si>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</si>
  <si>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</si>
  <si>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</si>
  <si>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</si>
  <si>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</si>
  <si>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</si>
  <si>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</si>
  <si>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</si>
  <si>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</si>
  <si>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</si>
  <si>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</si>
  <si>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</si>
  <si>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</si>
  <si>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</si>
  <si>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</si>
  <si>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</si>
  <si>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</si>
  <si>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</si>
  <si>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</si>
  <si>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</si>
  <si>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</si>
  <si>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</si>
  <si>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</si>
  <si>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</si>
  <si>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</si>
  <si>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</si>
  <si>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</si>
  <si>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</si>
  <si>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</si>
  <si>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</si>
  <si>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</si>
  <si>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</si>
  <si>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</si>
  <si>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</si>
  <si>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</si>
  <si>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</si>
  <si>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</si>
  <si>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</si>
  <si>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</si>
  <si>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</si>
  <si>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</si>
  <si>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</si>
  <si>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</si>
  <si>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</si>
  <si>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</si>
  <si>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</si>
  <si>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</si>
  <si>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</si>
  <si>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</si>
  <si>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</si>
  <si>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</si>
  <si>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</si>
  <si>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</si>
  <si>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</si>
  <si>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</si>
  <si>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</si>
  <si>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</si>
  <si>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</si>
  <si>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</si>
  <si>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</si>
  <si>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</si>
  <si>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</si>
  <si>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</si>
  <si>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</si>
  <si>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</si>
  <si>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</si>
  <si>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</si>
  <si>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</si>
  <si>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</si>
  <si>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</si>
  <si>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</si>
  <si>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</si>
  <si>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</si>
  <si>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</si>
  <si>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</si>
  <si>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</si>
  <si>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</si>
  <si>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</si>
  <si>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</si>
  <si>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</si>
  <si>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</si>
  <si>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</si>
  <si>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</si>
  <si>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</si>
  <si>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</si>
  <si>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</si>
  <si>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</si>
  <si>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</si>
  <si>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</si>
  <si>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</si>
  <si>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</si>
  <si>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</si>
  <si>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</si>
  <si>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</si>
  <si>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</si>
  <si>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</si>
  <si>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</si>
  <si>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</si>
  <si>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</si>
  <si>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</si>
  <si>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</si>
  <si>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</si>
  <si>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</si>
  <si>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</si>
  <si>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</si>
  <si>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</si>
  <si>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</si>
  <si>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</si>
  <si>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</si>
  <si>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</si>
  <si>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</si>
  <si>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</si>
  <si>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</si>
  <si>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</si>
  <si>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</si>
  <si>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</si>
  <si>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</si>
  <si>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</si>
  <si>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</si>
  <si>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</si>
  <si>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</si>
  <si>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</si>
  <si>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</si>
  <si>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</si>
  <si>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</si>
  <si>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</si>
  <si>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</si>
  <si>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</si>
  <si>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</si>
  <si>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</si>
  <si>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</si>
  <si>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</si>
  <si>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</si>
  <si>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</si>
  <si>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</si>
  <si>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</si>
  <si>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</si>
  <si>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</si>
  <si>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</si>
  <si>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</si>
  <si>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</si>
  <si>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</si>
  <si>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</si>
  <si>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</si>
  <si>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</si>
  <si>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</si>
  <si>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</si>
  <si>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</si>
  <si>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</si>
  <si>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</si>
  <si>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</si>
  <si>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</si>
  <si>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</si>
  <si>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</si>
  <si>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</si>
  <si>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</si>
  <si>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</si>
  <si>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</si>
  <si>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</si>
  <si>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</si>
  <si>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</si>
  <si>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</si>
  <si>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</si>
  <si>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</si>
  <si>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</si>
  <si>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</si>
  <si>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</si>
  <si>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</si>
  <si>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</si>
  <si>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</si>
  <si>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</si>
  <si>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</si>
  <si>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</si>
  <si>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</si>
  <si>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</si>
  <si>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</si>
  <si>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</si>
  <si>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</si>
  <si>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</si>
  <si>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</si>
  <si>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</si>
  <si>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</si>
  <si>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</si>
  <si>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</si>
  <si>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</si>
  <si>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</si>
  <si>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</si>
  <si>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</si>
  <si>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</si>
  <si>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</si>
  <si>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</si>
  <si>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</si>
  <si>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</si>
  <si>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</si>
  <si>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</si>
  <si>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</si>
  <si>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</si>
  <si>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</si>
  <si>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</si>
  <si>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</si>
  <si>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</si>
  <si>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</si>
  <si>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</si>
  <si>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</si>
  <si>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</si>
  <si>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</si>
  <si>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</si>
  <si>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</si>
  <si>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</si>
  <si>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</si>
  <si>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</si>
  <si>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</si>
  <si>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</si>
  <si>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</si>
  <si>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</si>
  <si>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</si>
  <si>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</si>
  <si>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</si>
  <si>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</si>
  <si>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</si>
  <si>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</si>
  <si>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</si>
  <si>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</si>
  <si>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</si>
  <si>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</si>
  <si>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</si>
  <si>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</si>
  <si>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</si>
  <si>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</si>
  <si>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</si>
  <si>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</si>
  <si>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</si>
  <si>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</si>
  <si>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</si>
  <si>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</si>
  <si>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</si>
  <si>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</si>
  <si>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</si>
  <si>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</si>
  <si>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</si>
  <si>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</si>
  <si>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</si>
  <si>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</si>
  <si>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</si>
  <si>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</si>
  <si>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</si>
  <si>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</si>
  <si>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</si>
  <si>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</si>
  <si>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</si>
  <si>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</si>
  <si>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</si>
  <si>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</si>
  <si>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</si>
  <si>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</si>
  <si>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</si>
  <si>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</si>
  <si>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</si>
  <si>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</si>
  <si>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</si>
  <si>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</si>
  <si>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</si>
  <si>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</si>
  <si>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</si>
  <si>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</si>
  <si>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</si>
  <si>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</si>
  <si>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</si>
  <si>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</si>
  <si>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</si>
  <si>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</si>
  <si>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</si>
  <si>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</si>
  <si>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</si>
  <si>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</si>
  <si>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</si>
  <si>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</si>
  <si>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</si>
  <si>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</si>
  <si>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</si>
  <si>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</si>
  <si>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</si>
  <si>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</si>
  <si>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</si>
  <si>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</si>
  <si>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</si>
  <si>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</si>
  <si>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</si>
  <si>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</si>
  <si>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</si>
  <si>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</si>
  <si>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</si>
  <si>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</si>
  <si>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</si>
  <si>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</si>
  <si>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</si>
  <si>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</si>
  <si>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</si>
  <si>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</si>
  <si>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</si>
  <si>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</si>
  <si>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</si>
  <si>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</si>
  <si>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</si>
  <si>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</si>
  <si>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</si>
  <si>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</si>
  <si>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</si>
  <si>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</si>
  <si>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</si>
  <si>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</si>
  <si>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</si>
  <si>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</si>
  <si>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</si>
  <si>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</si>
  <si>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</si>
  <si>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</si>
  <si>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</si>
  <si>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</si>
  <si>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</si>
  <si>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</si>
  <si>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</si>
  <si>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</si>
  <si>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</si>
  <si>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</si>
  <si>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</si>
  <si>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</si>
  <si>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</si>
  <si>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</si>
  <si>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</si>
  <si>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</si>
  <si>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</si>
  <si>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</si>
  <si>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</si>
  <si>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</si>
  <si>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</si>
  <si>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</si>
  <si>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</si>
  <si>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</si>
  <si>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</si>
  <si>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</si>
  <si>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</si>
  <si>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</si>
  <si>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</si>
  <si>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</si>
  <si>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</si>
  <si>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</si>
  <si>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</si>
  <si>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</si>
  <si>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</si>
  <si>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</si>
  <si>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</si>
  <si>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</si>
  <si>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</si>
  <si>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</si>
  <si>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</si>
  <si>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</si>
  <si>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</si>
  <si>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</si>
  <si>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</si>
  <si>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</si>
  <si>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</si>
  <si>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</si>
  <si>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</si>
  <si>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</si>
  <si>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</si>
  <si>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</si>
  <si>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</si>
  <si>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</si>
  <si>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</si>
  <si>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</si>
  <si>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</si>
  <si>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</si>
  <si>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</si>
  <si>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</si>
  <si>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</si>
  <si>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</si>
  <si>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</si>
  <si>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</si>
  <si>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</si>
  <si>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</si>
  <si>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</si>
  <si>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</si>
  <si>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</si>
  <si>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</si>
  <si>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</si>
  <si>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</si>
  <si>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</si>
  <si>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</si>
  <si>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</si>
  <si>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</si>
  <si>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</si>
  <si>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</si>
  <si>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</si>
  <si>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</si>
  <si>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</si>
  <si>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</si>
  <si>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</si>
  <si>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</si>
  <si>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</si>
  <si>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</si>
  <si>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</si>
  <si>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</si>
  <si>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</si>
  <si>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</si>
  <si>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</si>
  <si>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</si>
  <si>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</si>
  <si>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</si>
  <si>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</si>
  <si>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</si>
  <si>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</si>
  <si>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</si>
  <si>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</si>
  <si>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</si>
  <si>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</si>
  <si>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</si>
  <si>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</si>
  <si>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</si>
  <si>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</si>
  <si>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</si>
  <si>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</si>
  <si>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</si>
  <si>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</si>
  <si>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</si>
  <si>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</si>
  <si>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</si>
  <si>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</si>
  <si>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</si>
  <si>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</si>
  <si>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</si>
  <si>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</si>
  <si>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</si>
  <si>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</si>
  <si>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</si>
  <si>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</si>
  <si>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</si>
  <si>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</si>
  <si>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</si>
  <si>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</si>
  <si>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</si>
  <si>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</si>
  <si>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</si>
  <si>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</si>
  <si>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</si>
  <si>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</si>
  <si>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</si>
  <si>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</si>
  <si>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</si>
  <si>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</si>
  <si>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</si>
  <si>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</si>
  <si>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</si>
  <si>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</si>
  <si>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</si>
  <si>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</si>
  <si>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</si>
  <si>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</si>
  <si>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</si>
  <si>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</si>
  <si>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</si>
  <si>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</si>
  <si>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</si>
  <si>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</si>
  <si>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</si>
  <si>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</si>
  <si>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</si>
  <si>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</si>
  <si>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</si>
  <si>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</si>
  <si>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</si>
  <si>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</si>
  <si>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</si>
  <si>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</si>
  <si>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</si>
  <si>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</si>
  <si>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</si>
  <si>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</si>
  <si>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</si>
  <si>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</si>
  <si>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</si>
  <si>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</si>
  <si>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</si>
  <si>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</si>
  <si>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</si>
  <si>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</si>
  <si>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</si>
  <si>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</si>
  <si>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</si>
  <si>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</si>
  <si>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</si>
  <si>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</si>
  <si>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</si>
  <si>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</si>
  <si>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</si>
  <si>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</si>
  <si>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</si>
  <si>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</si>
  <si>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</si>
  <si>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</si>
  <si>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</si>
  <si>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</si>
  <si>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</si>
  <si>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</si>
  <si>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</si>
  <si>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</si>
  <si>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</si>
  <si>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</si>
  <si>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</si>
  <si>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</si>
  <si>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</si>
  <si>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</si>
  <si>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</si>
  <si>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</si>
  <si>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</si>
  <si>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</si>
  <si>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</si>
  <si>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</si>
  <si>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</si>
  <si>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</si>
  <si>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</si>
  <si>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</si>
  <si>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</si>
  <si>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</si>
  <si>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</si>
  <si>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</si>
  <si>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</si>
  <si>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</si>
  <si>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</si>
  <si>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</si>
  <si>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</si>
  <si>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</si>
  <si>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</si>
  <si>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</si>
  <si>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</si>
  <si>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</si>
  <si>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</si>
  <si>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</si>
  <si>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</si>
  <si>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</si>
  <si>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</si>
  <si>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</si>
  <si>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</si>
  <si>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</si>
  <si>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</si>
  <si>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</si>
  <si>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</si>
  <si>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</si>
  <si>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</si>
  <si>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</si>
  <si>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</si>
  <si>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</si>
  <si>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</si>
  <si>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</si>
  <si>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</si>
  <si>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</si>
  <si>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</si>
  <si>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</si>
  <si>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</si>
  <si>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</si>
  <si>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</si>
  <si>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</si>
  <si>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</si>
  <si>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</si>
  <si>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</si>
  <si>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</si>
  <si>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</si>
  <si>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</si>
  <si>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</si>
  <si>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</si>
  <si>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</si>
  <si>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</si>
  <si>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</si>
  <si>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</si>
  <si>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</si>
  <si>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</si>
  <si>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</si>
  <si>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</si>
  <si>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</si>
  <si>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</si>
  <si>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</si>
  <si>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</si>
  <si>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</si>
  <si>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</si>
  <si>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</si>
  <si>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</si>
  <si>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</si>
  <si>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</si>
  <si>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</si>
  <si>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</si>
  <si>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</si>
  <si>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</si>
  <si>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</si>
  <si>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</si>
  <si>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</si>
  <si>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</si>
  <si>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</si>
  <si>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</si>
  <si>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</si>
  <si>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</si>
  <si>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</si>
  <si>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</si>
  <si>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</si>
  <si>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</si>
  <si>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</si>
  <si>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</si>
  <si>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</si>
  <si>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</si>
  <si>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</si>
  <si>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</si>
  <si>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</si>
  <si>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</si>
  <si>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</si>
  <si>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</si>
  <si>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</si>
  <si>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</si>
  <si>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</si>
  <si>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</si>
  <si>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</si>
  <si>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</si>
  <si>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</si>
  <si>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</si>
  <si>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</si>
  <si>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</si>
  <si>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</si>
  <si>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</si>
  <si>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</si>
  <si>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</si>
  <si>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</si>
  <si>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</si>
  <si>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</si>
  <si>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</si>
  <si>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</si>
  <si>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</si>
  <si>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</si>
  <si>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</si>
  <si>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</si>
  <si>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</si>
  <si>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</si>
  <si>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</si>
  <si>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</si>
  <si>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</si>
  <si>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</si>
  <si>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</si>
  <si>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</si>
  <si>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</si>
  <si>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</si>
  <si>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</si>
  <si>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</si>
  <si>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</si>
  <si>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</si>
  <si>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</si>
  <si>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</si>
  <si>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</si>
  <si>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</si>
  <si>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</si>
  <si>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</si>
  <si>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</si>
  <si>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</si>
  <si>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</si>
  <si>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</si>
  <si>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</si>
  <si>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</si>
  <si>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</si>
  <si>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</si>
  <si>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</si>
  <si>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</si>
  <si>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</si>
  <si>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</si>
  <si>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</si>
  <si>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</si>
  <si>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</si>
  <si>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</si>
  <si>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</si>
  <si>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</si>
  <si>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</si>
  <si>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</si>
  <si>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</si>
  <si>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</si>
  <si>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</si>
  <si>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</si>
  <si>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</si>
  <si>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</si>
  <si>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</si>
  <si>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</si>
  <si>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</si>
  <si>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</si>
  <si>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</si>
  <si>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</si>
  <si>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</si>
  <si>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</si>
  <si>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</si>
  <si>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</si>
  <si>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</si>
  <si>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</si>
  <si>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</si>
  <si>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</si>
  <si>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</si>
  <si>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</si>
  <si>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</si>
  <si>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</si>
  <si>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</si>
  <si>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</si>
  <si>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</si>
  <si>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</si>
  <si>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</si>
  <si>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</si>
  <si>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</si>
  <si>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</si>
  <si>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</si>
  <si>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</si>
  <si>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</si>
  <si>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</si>
  <si>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</si>
  <si>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</si>
  <si>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</si>
  <si>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</si>
  <si>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</si>
  <si>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</si>
  <si>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</si>
  <si>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</si>
  <si>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</si>
  <si>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</si>
  <si>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</si>
  <si>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</si>
  <si>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</si>
  <si>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</si>
  <si>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</si>
  <si>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</si>
  <si>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</si>
  <si>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</si>
  <si>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</si>
  <si>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</si>
  <si>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</si>
  <si>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</si>
  <si>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</si>
  <si>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</si>
  <si>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</si>
  <si>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</si>
  <si>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</si>
  <si>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</si>
  <si>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</si>
  <si>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</si>
  <si>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</si>
  <si>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</si>
  <si>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</si>
  <si>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</si>
  <si>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</si>
  <si>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</si>
  <si>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</si>
  <si>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</si>
  <si>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</si>
  <si>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</si>
  <si>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</si>
  <si>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</si>
  <si>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</si>
  <si>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</si>
  <si>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</si>
  <si>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</si>
  <si>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</si>
  <si>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</si>
  <si>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</si>
  <si>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</si>
  <si>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</si>
  <si>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</si>
  <si>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</si>
  <si>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</si>
  <si>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</si>
  <si>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</si>
  <si>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</si>
  <si>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</si>
  <si>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</si>
  <si>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</si>
  <si>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</si>
  <si>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</si>
  <si>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</si>
  <si>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</si>
  <si>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</si>
  <si>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</si>
  <si>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</si>
  <si>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</si>
  <si>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</si>
  <si>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</si>
  <si>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</si>
  <si>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</si>
  <si>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</si>
  <si>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</si>
  <si>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</si>
  <si>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</si>
  <si>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</si>
  <si>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</si>
  <si>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</si>
  <si>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</si>
  <si>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</si>
  <si>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</si>
  <si>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</si>
  <si>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</si>
  <si>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</si>
  <si>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</si>
  <si>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</si>
  <si>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</si>
  <si>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</si>
  <si>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</si>
  <si>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</si>
  <si>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</si>
  <si>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</si>
  <si>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</si>
  <si>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</si>
  <si>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</si>
  <si>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</si>
  <si>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</si>
  <si>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</si>
  <si>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</si>
  <si>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</si>
  <si>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</si>
  <si>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</si>
  <si>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</si>
  <si>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</si>
  <si>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</si>
  <si>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</si>
  <si>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</si>
  <si>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</si>
  <si>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</si>
  <si>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</si>
  <si>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</si>
  <si>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</si>
  <si>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</si>
  <si>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</si>
  <si>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</si>
  <si>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</si>
  <si>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</si>
  <si>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</si>
  <si>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</si>
  <si>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</si>
  <si>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</si>
  <si>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</si>
  <si>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</si>
  <si>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</si>
  <si>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</si>
  <si>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</si>
  <si>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</si>
  <si>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</si>
  <si>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</si>
  <si>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</si>
  <si>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</si>
  <si>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</si>
  <si>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</si>
  <si>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</si>
  <si>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</si>
  <si>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</si>
  <si>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</si>
  <si>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</si>
  <si>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</si>
  <si>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</si>
  <si>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</si>
  <si>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</si>
  <si>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</si>
  <si>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</si>
  <si>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</si>
  <si>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</si>
  <si>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</si>
  <si>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</si>
  <si>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</si>
  <si>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</si>
  <si>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</si>
  <si>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</si>
  <si>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</si>
  <si>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</si>
  <si>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</si>
  <si>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</si>
  <si>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</si>
  <si>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</si>
  <si>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</si>
  <si>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</si>
  <si>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</si>
  <si>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</si>
  <si>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</si>
  <si>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</si>
  <si>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</si>
  <si>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</si>
  <si>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</si>
  <si>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</si>
  <si>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</si>
  <si>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</si>
  <si>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</si>
  <si>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</si>
  <si>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</si>
  <si>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</si>
  <si>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</si>
  <si>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</si>
  <si>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</si>
  <si>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</si>
  <si>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</si>
  <si>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</si>
  <si>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</si>
  <si>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</si>
  <si>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</si>
  <si>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</si>
  <si>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</si>
  <si>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</si>
  <si>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</si>
  <si>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</si>
  <si>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</si>
  <si>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</si>
  <si>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</si>
  <si>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</si>
  <si>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</si>
  <si>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</si>
  <si>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</si>
  <si>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</si>
  <si>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</si>
  <si>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</si>
  <si>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</si>
  <si>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</si>
  <si>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</si>
  <si>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</si>
  <si>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</si>
  <si>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</si>
  <si>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</si>
  <si>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</si>
  <si>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</si>
  <si>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</si>
  <si>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</si>
  <si>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</si>
  <si>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</si>
  <si>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</si>
  <si>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</si>
  <si>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</si>
  <si>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</si>
  <si>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</si>
  <si>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</si>
  <si>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</si>
  <si>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</si>
  <si>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</si>
  <si>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</si>
  <si>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</si>
  <si>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</si>
  <si>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</si>
  <si>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</si>
  <si>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</si>
  <si>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</si>
  <si>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</si>
  <si>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</si>
  <si>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</si>
  <si>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</si>
  <si>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</si>
  <si>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</si>
  <si>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</si>
  <si>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</si>
  <si>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</si>
  <si>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</si>
  <si>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</si>
  <si>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</si>
  <si>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</si>
  <si>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</si>
  <si>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</si>
  <si>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</si>
  <si>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</si>
  <si>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</si>
  <si>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</si>
  <si>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</si>
  <si>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</si>
  <si>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</si>
  <si>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</si>
  <si>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</si>
  <si>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</si>
  <si>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</si>
  <si>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</si>
  <si>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</si>
  <si>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</si>
  <si>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</si>
  <si>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</si>
  <si>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</si>
  <si>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</si>
  <si>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</si>
  <si>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</si>
  <si>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</si>
  <si>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</si>
  <si>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</si>
  <si>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</si>
  <si>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</si>
  <si>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</si>
  <si>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</si>
  <si>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</si>
  <si>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</si>
  <si>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</si>
  <si>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</si>
  <si>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</si>
  <si>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</si>
  <si>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</si>
  <si>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</si>
  <si>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</si>
  <si>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</si>
  <si>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</si>
  <si>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</si>
  <si>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</si>
  <si>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</si>
  <si>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</si>
  <si>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</si>
  <si>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</si>
  <si>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</si>
  <si>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</si>
  <si>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</si>
  <si>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</si>
  <si>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</si>
  <si>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</si>
  <si>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</si>
  <si>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</si>
  <si>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</si>
  <si>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</si>
  <si>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</si>
  <si>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</si>
  <si>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</si>
  <si>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</si>
  <si>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</si>
  <si>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</si>
  <si>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</si>
  <si>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</si>
  <si>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</si>
  <si>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</si>
  <si>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</si>
  <si>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</si>
  <si>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</si>
  <si>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</si>
  <si>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</si>
  <si>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</si>
  <si>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</si>
  <si>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</si>
  <si>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</si>
  <si>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</si>
  <si>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</si>
  <si>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</si>
  <si>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</si>
  <si>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</si>
  <si>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</si>
  <si>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</si>
  <si>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</si>
  <si>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</si>
  <si>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</si>
  <si>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</si>
  <si>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</si>
  <si>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</si>
  <si>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</si>
  <si>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</si>
  <si>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</si>
  <si>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</si>
  <si>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</si>
  <si>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</si>
  <si>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</si>
  <si>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</si>
  <si>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</si>
  <si>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</si>
  <si>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</si>
  <si>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</si>
  <si>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</si>
  <si>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</si>
  <si>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</si>
  <si>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</si>
  <si>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</si>
  <si>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</si>
  <si>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</si>
  <si>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</si>
  <si>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</si>
  <si>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</si>
  <si>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</si>
  <si>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</si>
  <si>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</si>
  <si>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</si>
  <si>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</si>
  <si>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</si>
  <si>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</si>
  <si>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</si>
  <si>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</si>
  <si>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</si>
  <si>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</si>
  <si>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</si>
  <si>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</si>
  <si>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</si>
  <si>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</si>
  <si>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</si>
  <si>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</si>
  <si>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</si>
  <si>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</si>
  <si>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</si>
  <si>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</si>
  <si>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</si>
  <si>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</si>
  <si>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</si>
  <si>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</si>
  <si>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</si>
  <si>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</si>
  <si>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</si>
  <si>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</si>
  <si>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</si>
  <si>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</si>
  <si>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</si>
  <si>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</si>
  <si>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</si>
  <si>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</si>
  <si>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</si>
  <si>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</si>
  <si>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</si>
  <si>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</si>
  <si>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</si>
  <si>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</si>
  <si>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</si>
  <si>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</si>
  <si>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</si>
  <si>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</si>
  <si>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</si>
  <si>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</si>
  <si>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</si>
  <si>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</si>
  <si>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</si>
  <si>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</si>
  <si>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</si>
  <si>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</si>
  <si>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</si>
  <si>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</si>
  <si>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</si>
  <si>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</si>
  <si>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</si>
  <si>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</si>
  <si>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</si>
  <si>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</si>
  <si>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</si>
  <si>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</si>
  <si>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</si>
  <si>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</si>
  <si>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</si>
  <si>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</si>
  <si>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</si>
  <si>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</si>
  <si>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</si>
  <si>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</si>
  <si>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</si>
  <si>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</si>
  <si>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</si>
  <si>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</si>
  <si>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</si>
  <si>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</si>
  <si>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</si>
  <si>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</si>
  <si>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</si>
  <si>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</si>
  <si>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</si>
  <si>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</si>
  <si>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</si>
  <si>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</si>
  <si>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</si>
  <si>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</si>
  <si>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</si>
  <si>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</si>
  <si>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</si>
  <si>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</si>
  <si>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</si>
  <si>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</si>
  <si>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</si>
  <si>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</si>
  <si>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</si>
  <si>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</si>
  <si>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</si>
  <si>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</si>
  <si>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</si>
  <si>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</si>
  <si>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</si>
  <si>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</si>
  <si>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</si>
  <si>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</si>
  <si>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</si>
  <si>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</si>
  <si>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</si>
  <si>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</si>
  <si>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</si>
  <si>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</si>
  <si>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</si>
  <si>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</si>
  <si>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</si>
  <si>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</si>
  <si>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</si>
  <si>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</si>
  <si>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</si>
  <si>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</si>
  <si>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</si>
  <si>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</si>
  <si>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</si>
  <si>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</si>
  <si>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</si>
  <si>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</si>
  <si>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</si>
  <si>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</si>
  <si>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</si>
  <si>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</si>
  <si>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</si>
  <si>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</si>
  <si>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</si>
  <si>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</si>
  <si>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</si>
  <si>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</si>
  <si>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</si>
  <si>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</si>
  <si>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</si>
  <si>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</si>
  <si>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</si>
  <si>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</si>
  <si>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</si>
  <si>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</si>
  <si>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</si>
  <si>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</si>
  <si>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</si>
  <si>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</si>
  <si>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</si>
  <si>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</si>
  <si>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</si>
  <si>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</si>
  <si>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</si>
  <si>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</si>
  <si>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</si>
  <si>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</si>
  <si>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</si>
  <si>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</si>
  <si>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</si>
  <si>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</si>
  <si>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</si>
  <si>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</si>
  <si>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</si>
  <si>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</si>
  <si>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</si>
  <si>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</si>
  <si>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</si>
  <si>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</si>
  <si>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</si>
  <si>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</si>
  <si>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</si>
  <si>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</si>
  <si>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</si>
  <si>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</si>
  <si>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</si>
  <si>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</si>
  <si>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</si>
  <si>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</si>
  <si>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</si>
  <si>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</si>
  <si>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</si>
  <si>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</si>
  <si>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</si>
  <si>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</si>
  <si>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</si>
  <si>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</si>
  <si>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</si>
  <si>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</si>
  <si>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</si>
  <si>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</si>
  <si>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</si>
  <si>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</si>
  <si>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</si>
  <si>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</si>
  <si>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</si>
  <si>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</si>
  <si>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</si>
  <si>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</si>
  <si>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</si>
  <si>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</si>
  <si>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</si>
  <si>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</si>
  <si>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</si>
  <si>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</si>
  <si>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</si>
  <si>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</si>
  <si>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</si>
  <si>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</si>
  <si>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</si>
  <si>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</si>
  <si>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</si>
  <si>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</si>
  <si>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</si>
  <si>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</si>
  <si>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</si>
  <si>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</si>
  <si>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</si>
  <si>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</si>
  <si>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</si>
  <si>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</si>
  <si>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</si>
  <si>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</si>
  <si>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</si>
  <si>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</si>
  <si>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</si>
  <si>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</si>
  <si>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</si>
  <si>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</si>
  <si>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</si>
  <si>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</si>
  <si>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</si>
  <si>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</si>
  <si>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</si>
  <si>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</si>
  <si>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</si>
  <si>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</si>
  <si>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</si>
  <si>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</si>
  <si>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</si>
  <si>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</si>
  <si>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</si>
  <si>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</si>
  <si>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</si>
  <si>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</si>
  <si>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</si>
  <si>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</si>
  <si>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</si>
  <si>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</si>
  <si>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</si>
  <si>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</si>
  <si>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</si>
  <si>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</si>
  <si>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</si>
  <si>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</si>
  <si>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</si>
  <si>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</si>
  <si>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</si>
  <si>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</si>
  <si>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</si>
  <si>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</si>
  <si>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</si>
  <si>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</si>
  <si>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</si>
  <si>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</si>
  <si>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</si>
  <si>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</si>
  <si>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</si>
  <si>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</si>
  <si>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</si>
  <si>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</si>
  <si>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</si>
  <si>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</si>
  <si>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</si>
  <si>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</si>
  <si>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</si>
  <si>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</si>
  <si>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</si>
  <si>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</si>
  <si>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</si>
  <si>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</si>
  <si>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</si>
  <si>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</si>
  <si>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</si>
  <si>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</si>
  <si>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</si>
  <si>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</si>
  <si>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</si>
  <si>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</si>
  <si>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</si>
  <si>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</si>
  <si>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</si>
  <si>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</si>
  <si>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</si>
  <si>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</si>
  <si>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</si>
  <si>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</si>
  <si>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</si>
  <si>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</si>
  <si>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</si>
  <si>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</si>
  <si>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</si>
  <si>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</si>
  <si>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</si>
  <si>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</si>
  <si>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</si>
  <si>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</si>
  <si>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</si>
  <si>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</si>
  <si>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</si>
  <si>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</si>
  <si>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</si>
  <si>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</si>
  <si>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</si>
  <si>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</si>
  <si>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</si>
  <si>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</si>
  <si>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</si>
  <si>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</si>
  <si>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</si>
  <si>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</si>
  <si>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</si>
  <si>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</si>
  <si>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</si>
  <si>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</si>
  <si>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</si>
  <si>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</si>
  <si>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</si>
  <si>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</si>
  <si>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</si>
  <si>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</si>
  <si>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</si>
  <si>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</si>
  <si>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</si>
  <si>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</si>
  <si>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</si>
  <si>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</si>
  <si>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</si>
  <si>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</si>
  <si>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</si>
  <si>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</si>
  <si>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</si>
  <si>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</si>
  <si>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</si>
  <si>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</si>
  <si>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</si>
  <si>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</si>
  <si>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</si>
  <si>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</si>
  <si>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</si>
  <si>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</si>
  <si>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</si>
  <si>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</si>
  <si>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</si>
  <si>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</si>
  <si>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</si>
  <si>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</si>
  <si>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</si>
  <si>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</si>
  <si>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</si>
  <si>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</si>
  <si>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</si>
  <si>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</si>
  <si>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</si>
  <si>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</si>
  <si>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</si>
  <si>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</si>
  <si>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</si>
  <si>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</si>
  <si>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</si>
  <si>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</si>
  <si>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</si>
  <si>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</si>
  <si>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</si>
  <si>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</si>
  <si>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</si>
  <si>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</si>
  <si>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</si>
  <si>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</si>
  <si>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</si>
  <si>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</si>
  <si>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</si>
  <si>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</si>
  <si>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</si>
  <si>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</si>
  <si>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</si>
  <si>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</si>
  <si>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</si>
  <si>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</si>
  <si>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</si>
  <si>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</si>
  <si>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</si>
  <si>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</si>
  <si>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</si>
  <si>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</si>
  <si>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</si>
  <si>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</si>
  <si>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</si>
  <si>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</si>
  <si>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</si>
  <si>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</si>
  <si>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</si>
  <si>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</si>
  <si>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</si>
  <si>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</si>
  <si>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</si>
  <si>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</si>
  <si>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</si>
  <si>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</si>
  <si>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</si>
  <si>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</si>
  <si>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</si>
  <si>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</si>
  <si>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</si>
  <si>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</si>
  <si>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</si>
  <si>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</si>
  <si>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</si>
  <si>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</si>
  <si>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</si>
  <si>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</si>
  <si>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</si>
  <si>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</si>
  <si>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</si>
  <si>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</si>
  <si>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</si>
  <si>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</si>
  <si>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</si>
  <si>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</si>
  <si>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</si>
  <si>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</si>
  <si>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</si>
  <si>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</si>
  <si>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</si>
  <si>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</si>
  <si>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</si>
  <si>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</si>
  <si>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</si>
  <si>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</si>
  <si>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</si>
  <si>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</si>
  <si>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</si>
  <si>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</si>
  <si>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</si>
  <si>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</si>
  <si>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</si>
  <si>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</si>
  <si>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</si>
  <si>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</si>
  <si>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</si>
  <si>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</si>
  <si>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</si>
  <si>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</si>
  <si>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</si>
  <si>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</si>
  <si>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</si>
  <si>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</si>
  <si>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</si>
  <si>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</si>
  <si>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</si>
  <si>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</si>
  <si>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</si>
  <si>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</si>
  <si>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</si>
  <si>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</si>
  <si>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</si>
  <si>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</si>
  <si>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</si>
  <si>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</si>
  <si>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</si>
  <si>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</si>
  <si>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</si>
  <si>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</si>
  <si>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</si>
  <si>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</si>
  <si>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</si>
  <si>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</si>
  <si>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</si>
  <si>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</si>
  <si>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</si>
  <si>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</si>
  <si>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</si>
  <si>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</si>
  <si>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</si>
  <si>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</si>
  <si>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</si>
  <si>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</si>
  <si>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</si>
  <si>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</si>
  <si>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</si>
  <si>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</si>
  <si>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</si>
  <si>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</si>
  <si>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</si>
  <si>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</si>
  <si>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</si>
  <si>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</si>
  <si>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</si>
  <si>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</si>
  <si>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</si>
  <si>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</si>
  <si>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</si>
  <si>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</si>
  <si>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</si>
  <si>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</si>
  <si>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</si>
  <si>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</si>
  <si>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</si>
  <si>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</si>
  <si>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</si>
  <si>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</si>
  <si>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</si>
  <si>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</si>
  <si>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</si>
  <si>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</si>
  <si>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</si>
  <si>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</si>
  <si>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</si>
  <si>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</si>
  <si>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</si>
  <si>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</si>
  <si>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</si>
  <si>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</si>
  <si>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</si>
  <si>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</si>
  <si>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</si>
  <si>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</si>
  <si>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</si>
  <si>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</si>
  <si>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</si>
  <si>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</si>
  <si>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</si>
  <si>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</si>
  <si>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</si>
  <si>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</si>
  <si>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</si>
  <si>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</si>
  <si>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</si>
  <si>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</si>
  <si>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</si>
  <si>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</si>
  <si>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</si>
  <si>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</si>
  <si>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</si>
  <si>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</si>
  <si>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</si>
  <si>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</si>
  <si>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</si>
  <si>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</si>
  <si>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</si>
  <si>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</si>
  <si>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</si>
  <si>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</si>
  <si>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</si>
  <si>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</si>
  <si>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</si>
  <si>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</si>
  <si>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</si>
  <si>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</si>
  <si>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</si>
  <si>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</si>
  <si>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</si>
  <si>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</si>
  <si>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</si>
  <si>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</si>
  <si>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</si>
  <si>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</si>
  <si>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</si>
  <si>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</si>
  <si>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</si>
  <si>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</si>
  <si>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</si>
  <si>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</si>
  <si>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</si>
  <si>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</si>
  <si>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</si>
  <si>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</si>
  <si>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</si>
  <si>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</si>
  <si>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</si>
  <si>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</si>
  <si>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</si>
  <si>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</si>
  <si>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</si>
  <si>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</si>
  <si>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</si>
  <si>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</si>
  <si>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</si>
  <si>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</si>
  <si>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</si>
  <si>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</si>
  <si>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</si>
  <si>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</si>
  <si>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</si>
  <si>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</si>
  <si>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</si>
  <si>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</si>
  <si>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</si>
  <si>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</si>
  <si>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</si>
  <si>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</si>
  <si>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</si>
  <si>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</si>
  <si>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</si>
  <si>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</si>
  <si>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</si>
  <si>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</si>
  <si>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</si>
  <si>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</si>
  <si>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</si>
  <si>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</si>
  <si>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</si>
  <si>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</si>
  <si>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</si>
  <si>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</si>
  <si>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</si>
  <si>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</si>
  <si>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</si>
  <si>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</si>
  <si>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</si>
  <si>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</si>
  <si>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</si>
  <si>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</si>
  <si>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</si>
  <si>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</si>
  <si>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</si>
  <si>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</si>
  <si>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</si>
  <si>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</si>
  <si>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</si>
  <si>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</si>
  <si>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</si>
  <si>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</si>
  <si>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</si>
  <si>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</si>
  <si>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</si>
  <si>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</si>
  <si>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</si>
  <si>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</si>
  <si>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</si>
  <si>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</si>
  <si>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</si>
  <si>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</si>
  <si>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</si>
  <si>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</si>
  <si>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</si>
  <si>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</si>
  <si>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</si>
  <si>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</si>
  <si>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</si>
  <si>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</si>
  <si>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</si>
  <si>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</si>
  <si>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</si>
  <si>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</si>
  <si>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</si>
  <si>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</si>
  <si>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</si>
  <si>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</si>
  <si>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</si>
  <si>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</si>
  <si>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</si>
  <si>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</si>
  <si>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</si>
  <si>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</si>
  <si>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</si>
  <si>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</si>
  <si>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</si>
  <si>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</si>
  <si>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</si>
  <si>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</si>
  <si>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</si>
  <si>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</si>
  <si>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</si>
  <si>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</si>
  <si>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</si>
  <si>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</si>
  <si>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</si>
  <si>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</si>
  <si>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</si>
  <si>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</si>
  <si>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</si>
  <si>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</si>
  <si>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</si>
  <si>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</si>
  <si>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</si>
  <si>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</si>
  <si>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</si>
  <si>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</si>
  <si>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</si>
  <si>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</si>
  <si>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</si>
  <si>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</si>
  <si>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</si>
  <si>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</si>
  <si>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</si>
  <si>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</si>
  <si>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</si>
  <si>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</si>
  <si>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</si>
  <si>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</si>
  <si>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</si>
  <si>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</si>
  <si>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</si>
  <si>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</si>
  <si>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</si>
  <si>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</si>
  <si>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</si>
  <si>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</si>
  <si>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</si>
  <si>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</si>
  <si>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</si>
  <si>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</si>
  <si>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</si>
  <si>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</si>
  <si>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</si>
  <si>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</si>
  <si>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</si>
  <si>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</si>
  <si>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</si>
  <si>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</si>
  <si>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</si>
  <si>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</si>
  <si>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</si>
  <si>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</si>
  <si>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</si>
  <si>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</si>
  <si>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</si>
  <si>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</si>
  <si>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</si>
  <si>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</si>
  <si>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</si>
  <si>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</si>
  <si>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</si>
  <si>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</si>
  <si>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</si>
  <si>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</si>
  <si>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</si>
  <si>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</si>
  <si>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</si>
  <si>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</si>
  <si>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</si>
  <si>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</si>
  <si>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</si>
  <si>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</si>
  <si>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</si>
  <si>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</si>
  <si>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</si>
  <si>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</si>
  <si>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</si>
  <si>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</si>
  <si>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</si>
  <si>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</si>
  <si>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</si>
  <si>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</si>
  <si>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</si>
  <si>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</si>
  <si>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</si>
  <si>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</si>
  <si>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</si>
  <si>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</si>
  <si>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</si>
  <si>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</si>
  <si>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</si>
  <si>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</si>
  <si>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</si>
  <si>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</si>
  <si>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</si>
  <si>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</si>
  <si>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</si>
  <si>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</si>
  <si>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</si>
  <si>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</si>
  <si>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</si>
  <si>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</si>
  <si>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</si>
  <si>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</si>
  <si>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</si>
  <si>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</si>
  <si>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</si>
  <si>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</si>
  <si>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</si>
  <si>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</si>
  <si>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</si>
  <si>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</si>
  <si>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</si>
  <si>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</si>
  <si>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</si>
  <si>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</si>
  <si>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</si>
  <si>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</si>
  <si>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</si>
  <si>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</si>
  <si>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</si>
  <si>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</si>
  <si>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</si>
  <si>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</si>
  <si>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</si>
  <si>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</si>
  <si>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</si>
  <si>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</si>
  <si>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</si>
  <si>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</si>
  <si>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</si>
  <si>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</si>
  <si>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</si>
  <si>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</si>
  <si>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</si>
  <si>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</si>
  <si>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</si>
  <si>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</si>
  <si>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</si>
  <si>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</si>
  <si>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</si>
  <si>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</si>
  <si>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</si>
  <si>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</si>
  <si>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</si>
  <si>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</si>
  <si>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</si>
  <si>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</si>
  <si>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</si>
  <si>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</si>
  <si>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</si>
  <si>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</si>
  <si>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</si>
  <si>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</si>
  <si>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</si>
  <si>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</si>
  <si>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</si>
  <si>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</si>
  <si>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</si>
  <si>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</si>
  <si>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</si>
  <si>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</si>
  <si>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</si>
  <si>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</si>
  <si>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</si>
  <si>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</si>
  <si>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</si>
  <si>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</si>
  <si>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</si>
  <si>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</si>
  <si>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</si>
  <si>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</si>
  <si>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</si>
  <si>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</si>
  <si>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</si>
  <si>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</si>
  <si>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</si>
  <si>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</si>
  <si>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</si>
  <si>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</si>
  <si>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</si>
  <si>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</si>
  <si>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</si>
  <si>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</si>
  <si>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</si>
  <si>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</si>
  <si>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</si>
  <si>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</si>
  <si>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</si>
  <si>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</si>
  <si>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</si>
  <si>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</si>
  <si>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</si>
  <si>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</si>
  <si>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</si>
  <si>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</si>
  <si>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</si>
  <si>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</si>
  <si>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</si>
  <si>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</si>
  <si>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</si>
  <si>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</si>
  <si>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</si>
  <si>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</si>
  <si>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</si>
  <si>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</si>
  <si>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</si>
  <si>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</si>
  <si>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</si>
  <si>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</si>
  <si>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</si>
  <si>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</si>
  <si>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</si>
  <si>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</si>
  <si>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</si>
  <si>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</si>
  <si>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</si>
  <si>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</si>
  <si>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</si>
  <si>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</si>
  <si>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</si>
  <si>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</si>
  <si>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</si>
  <si>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</si>
  <si>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</si>
  <si>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</si>
  <si>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</si>
  <si>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</si>
  <si>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</si>
  <si>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</si>
  <si>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</si>
  <si>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</si>
  <si>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</si>
  <si>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</si>
  <si>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</si>
  <si>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</si>
  <si>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</si>
  <si>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</si>
  <si>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</si>
  <si>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</si>
  <si>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</si>
  <si>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</si>
  <si>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</si>
  <si>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</si>
  <si>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</si>
  <si>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</si>
  <si>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</si>
  <si>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</si>
  <si>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</si>
  <si>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</si>
  <si>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</si>
  <si>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</si>
  <si>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</si>
  <si>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</si>
  <si>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</si>
  <si>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</si>
  <si>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</si>
  <si>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</si>
  <si>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</si>
  <si>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</si>
  <si>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</si>
  <si>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</si>
  <si>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</si>
  <si>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</si>
  <si>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</si>
  <si>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</si>
  <si>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</si>
  <si>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</si>
  <si>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</si>
  <si>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</si>
  <si>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</si>
  <si>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</si>
  <si>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</si>
  <si>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</si>
  <si>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</si>
  <si>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</si>
  <si>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</si>
  <si>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</si>
  <si>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</si>
  <si>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</si>
  <si>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</si>
  <si>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</si>
  <si>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</si>
  <si>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</si>
  <si>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</si>
  <si>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</si>
  <si>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</si>
  <si>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</si>
  <si>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</si>
  <si>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</si>
  <si>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</si>
  <si>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</si>
  <si>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</si>
  <si>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</si>
  <si>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</si>
  <si>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</si>
  <si>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</si>
  <si>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</si>
  <si>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</si>
  <si>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</si>
  <si>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</si>
  <si>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</si>
  <si>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</si>
  <si>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</si>
  <si>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</si>
  <si>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</si>
  <si>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</si>
  <si>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</si>
  <si>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</si>
  <si>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</si>
  <si>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</si>
  <si>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</si>
  <si>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</si>
  <si>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</si>
  <si>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</si>
  <si>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</si>
  <si>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</si>
  <si>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</si>
  <si>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</si>
  <si>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</si>
  <si>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</si>
  <si>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</si>
  <si>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</si>
  <si>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</si>
  <si>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</si>
  <si>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</si>
  <si>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</si>
  <si>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</si>
  <si>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</si>
  <si>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</si>
  <si>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</si>
  <si>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</si>
  <si>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</si>
  <si>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</si>
  <si>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</si>
  <si>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</si>
  <si>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</si>
  <si>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</si>
  <si>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</si>
  <si>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</si>
  <si>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</si>
  <si>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</si>
  <si>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</si>
  <si>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</si>
  <si>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</si>
  <si>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</si>
  <si>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</si>
  <si>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</si>
  <si>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</si>
  <si>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</si>
  <si>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</si>
  <si>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</si>
  <si>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</si>
  <si>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</si>
  <si>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</si>
  <si>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</si>
  <si>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</si>
  <si>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</si>
  <si>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</si>
  <si>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</si>
  <si>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</si>
  <si>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</si>
  <si>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</si>
  <si>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</si>
  <si>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</si>
  <si>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</si>
  <si>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</si>
  <si>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</si>
  <si>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</si>
  <si>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</si>
  <si>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</si>
  <si>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</si>
  <si>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</si>
  <si>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</si>
  <si>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</si>
  <si>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</si>
  <si>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</si>
  <si>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</si>
  <si>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</si>
  <si>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</si>
  <si>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</si>
  <si>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</si>
  <si>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</si>
  <si>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</si>
  <si>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</si>
  <si>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</si>
  <si>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</si>
  <si>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</si>
  <si>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</si>
  <si>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</si>
  <si>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</si>
  <si>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</si>
  <si>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</si>
  <si>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</si>
  <si>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</si>
  <si>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</si>
  <si>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</si>
  <si>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</si>
  <si>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</si>
  <si>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</si>
  <si>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</si>
  <si>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</si>
  <si>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</si>
  <si>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</si>
  <si>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</si>
  <si>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</si>
  <si>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</si>
  <si>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</si>
  <si>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</si>
  <si>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</si>
  <si>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</si>
  <si>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</si>
  <si>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</si>
  <si>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</si>
  <si>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</si>
  <si>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</si>
  <si>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</si>
  <si>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</si>
  <si>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</si>
  <si>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</si>
  <si>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</si>
  <si>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</si>
  <si>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</si>
  <si>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</si>
  <si>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</si>
  <si>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</si>
  <si>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</si>
  <si>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</si>
  <si>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</si>
  <si>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</si>
  <si>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</si>
  <si>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</si>
  <si>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</si>
  <si>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</si>
  <si>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</si>
  <si>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</si>
  <si>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</si>
  <si>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</si>
  <si>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</si>
  <si>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</si>
  <si>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</si>
  <si>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</si>
  <si>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</si>
  <si>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</si>
  <si>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</si>
  <si>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</si>
  <si>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</si>
  <si>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</si>
  <si>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</si>
  <si>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</si>
  <si>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</si>
  <si>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</si>
  <si>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</si>
  <si>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</si>
  <si>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</si>
  <si>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</si>
  <si>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</si>
  <si>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</si>
  <si>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</si>
  <si>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</si>
  <si>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</si>
  <si>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</si>
  <si>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</si>
  <si>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</si>
  <si>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</si>
  <si>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</si>
  <si>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</si>
  <si>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</si>
  <si>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</si>
  <si>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</si>
  <si>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</si>
  <si>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</si>
  <si>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</si>
  <si>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</si>
  <si>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</si>
  <si>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</si>
  <si>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</si>
  <si>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</si>
  <si>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</si>
  <si>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</si>
  <si>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</si>
  <si>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</si>
  <si>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</si>
  <si>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</si>
  <si>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</si>
  <si>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</si>
  <si>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</si>
  <si>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</si>
  <si>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</si>
  <si>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</si>
  <si>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</si>
  <si>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</si>
  <si>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</si>
  <si>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</si>
  <si>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</si>
  <si>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</si>
  <si>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</si>
  <si>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</si>
  <si>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</si>
  <si>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</si>
  <si>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</si>
  <si>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</si>
  <si>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</si>
  <si>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</si>
  <si>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</si>
  <si>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</si>
  <si>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</si>
  <si>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</si>
  <si>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</si>
  <si>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</si>
  <si>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</si>
  <si>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</si>
  <si>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</si>
  <si>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</si>
  <si>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</si>
  <si>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</si>
  <si>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</si>
  <si>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</si>
  <si>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</si>
  <si>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</si>
  <si>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</si>
  <si>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</si>
  <si>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</si>
  <si>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</si>
  <si>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</si>
  <si>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</si>
  <si>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</si>
  <si>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</si>
  <si>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</si>
  <si>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</si>
  <si>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</si>
  <si>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</si>
  <si>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</si>
  <si>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</si>
  <si>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</si>
  <si>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</si>
  <si>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</si>
  <si>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</si>
  <si>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</si>
  <si>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</si>
  <si>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</si>
  <si>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</si>
  <si>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</si>
  <si>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</si>
  <si>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</si>
  <si>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</si>
  <si>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</si>
  <si>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</si>
  <si>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</si>
  <si>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</si>
  <si>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</si>
  <si>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</si>
  <si>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</si>
  <si>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</si>
  <si>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</si>
  <si>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</si>
  <si>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</si>
  <si>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</si>
  <si>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</si>
  <si>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</si>
  <si>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</si>
  <si>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</si>
  <si>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</si>
  <si>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</si>
  <si>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</si>
  <si>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</si>
  <si>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</si>
  <si>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</si>
  <si>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</si>
  <si>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</si>
  <si>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</si>
  <si>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</si>
  <si>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</si>
  <si>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</si>
  <si>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</si>
  <si>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</si>
  <si>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</si>
  <si>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</si>
  <si>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</si>
  <si>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</si>
  <si>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</si>
  <si>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</si>
  <si>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</si>
  <si>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</si>
  <si>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</si>
  <si>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</si>
  <si>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</si>
  <si>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</si>
  <si>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</si>
  <si>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</si>
  <si>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</si>
  <si>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</si>
  <si>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</si>
  <si>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</si>
  <si>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</si>
  <si>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</si>
  <si>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</si>
  <si>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</si>
  <si>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</si>
  <si>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</si>
  <si>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</si>
  <si>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</si>
  <si>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</si>
  <si>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</si>
  <si>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</si>
  <si>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</si>
  <si>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</si>
  <si>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</si>
  <si>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</si>
  <si>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</si>
  <si>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</si>
  <si>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</si>
  <si>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</si>
  <si>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</si>
  <si>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</si>
  <si>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</si>
  <si>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</si>
  <si>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</si>
  <si>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</si>
  <si>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</si>
  <si>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</si>
  <si>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</si>
  <si>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</si>
  <si>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</si>
  <si>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</si>
  <si>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</si>
  <si>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</si>
  <si>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</si>
  <si>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</si>
  <si>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</si>
  <si>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</si>
  <si>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</si>
  <si>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</si>
  <si>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</si>
  <si>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</si>
  <si>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</si>
  <si>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</si>
  <si>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</si>
  <si>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</si>
  <si>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</si>
  <si>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</si>
  <si>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</si>
  <si>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</si>
  <si>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</si>
  <si>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</si>
  <si>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</si>
  <si>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</si>
  <si>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</si>
  <si>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</si>
  <si>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</si>
  <si>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</si>
  <si>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</si>
  <si>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</si>
  <si>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</si>
  <si>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</si>
  <si>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</si>
  <si>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</si>
  <si>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</si>
  <si>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</si>
  <si>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</si>
  <si>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</si>
  <si>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</si>
  <si>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</si>
  <si>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</si>
  <si>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</si>
  <si>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</si>
  <si>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</si>
  <si>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</si>
  <si>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</si>
  <si>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</si>
  <si>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</si>
  <si>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</si>
  <si>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</si>
  <si>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</si>
  <si>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</si>
  <si>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</si>
  <si>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</si>
  <si>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</si>
  <si>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</si>
  <si>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</si>
  <si>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</si>
  <si>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</si>
  <si>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</si>
  <si>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</si>
  <si>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</si>
  <si>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</si>
  <si>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</si>
  <si>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</si>
  <si>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</si>
  <si>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</si>
  <si>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</si>
  <si>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</si>
  <si>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</si>
  <si>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</si>
  <si>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</si>
  <si>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</si>
  <si>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</si>
  <si>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</si>
  <si>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</si>
  <si>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</si>
  <si>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</si>
  <si>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</si>
  <si>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</si>
  <si>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</si>
  <si>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</si>
  <si>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</si>
  <si>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</si>
  <si>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</si>
  <si>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</si>
  <si>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</si>
  <si>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</si>
  <si>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</si>
  <si>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</si>
  <si>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</si>
  <si>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</si>
  <si>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</si>
  <si>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</si>
  <si>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</si>
  <si>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</si>
  <si>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</si>
  <si>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</si>
  <si>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</si>
  <si>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</si>
  <si>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</si>
  <si>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</si>
  <si>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</si>
  <si>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</si>
  <si>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</si>
  <si>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</si>
  <si>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</si>
  <si>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</si>
  <si>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</si>
  <si>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</si>
  <si>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</si>
  <si>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</si>
  <si>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</si>
  <si>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</si>
  <si>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</si>
  <si>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</si>
  <si>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</si>
  <si>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</si>
  <si>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</si>
  <si>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</si>
  <si>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</si>
  <si>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</si>
  <si>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</si>
  <si>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</si>
  <si>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</si>
  <si>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</si>
  <si>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</si>
  <si>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</si>
  <si>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</si>
  <si>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</si>
  <si>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</si>
  <si>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</si>
  <si>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</si>
  <si>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</si>
  <si>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</si>
  <si>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</si>
  <si>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</si>
  <si>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</si>
  <si>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</si>
  <si>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</si>
  <si>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</si>
  <si>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</si>
  <si>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</si>
  <si>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</si>
  <si>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</si>
  <si>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</si>
  <si>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</si>
  <si>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</si>
  <si>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</si>
  <si>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</si>
  <si>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</si>
  <si>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</si>
  <si>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</si>
  <si>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</si>
  <si>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</si>
  <si>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</si>
  <si>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</si>
  <si>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</si>
  <si>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</si>
  <si>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</si>
  <si>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</si>
  <si>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</si>
  <si>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</si>
  <si>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</si>
  <si>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</si>
  <si>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</si>
  <si>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</si>
  <si>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</si>
  <si>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</si>
  <si>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</si>
  <si>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</si>
  <si>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</si>
  <si>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</si>
  <si>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</si>
  <si>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</si>
  <si>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</si>
  <si>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</si>
  <si>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</si>
  <si>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</si>
  <si>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</si>
  <si>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</si>
  <si>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</si>
  <si>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</si>
  <si>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</si>
  <si>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</si>
  <si>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</si>
  <si>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</si>
  <si>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</si>
  <si>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</si>
  <si>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</si>
  <si>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</si>
  <si>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</si>
  <si>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</si>
  <si>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</si>
  <si>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</si>
  <si>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</si>
  <si>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</si>
  <si>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</si>
  <si>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</si>
  <si>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</si>
  <si>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</si>
  <si>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</si>
  <si>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</si>
  <si>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</si>
  <si>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</si>
  <si>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</si>
  <si>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</si>
  <si>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</si>
  <si>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</si>
  <si>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</si>
  <si>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</si>
  <si>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</si>
  <si>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</si>
  <si>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</si>
  <si>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</si>
  <si>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</si>
  <si>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</si>
  <si>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</si>
  <si>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</si>
  <si>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</si>
  <si>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</si>
  <si>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</si>
  <si>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</si>
  <si>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</si>
  <si>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</si>
  <si>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</si>
  <si>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</si>
  <si>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</si>
  <si>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</si>
  <si>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</si>
  <si>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</si>
  <si>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</si>
  <si>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</si>
  <si>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</si>
  <si>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</si>
  <si>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</si>
  <si>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</si>
  <si>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</si>
  <si>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</si>
  <si>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</si>
  <si>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</si>
  <si>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</si>
  <si>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</si>
  <si>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</si>
  <si>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</si>
  <si>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</si>
  <si>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</si>
  <si>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</si>
  <si>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</si>
  <si>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</si>
  <si>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</si>
  <si>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</si>
  <si>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</si>
  <si>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</si>
  <si>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</si>
  <si>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</si>
  <si>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</si>
  <si>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</si>
  <si>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</si>
  <si>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</si>
  <si>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</si>
  <si>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</si>
  <si>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</si>
  <si>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</si>
  <si>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</si>
  <si>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</si>
  <si>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</si>
  <si>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</si>
  <si>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</si>
  <si>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</si>
  <si>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</si>
  <si>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</si>
  <si>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</si>
  <si>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</si>
  <si>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</si>
  <si>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</si>
  <si>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</si>
  <si>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</si>
  <si>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</si>
  <si>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</si>
  <si>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</si>
  <si>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</si>
  <si>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</si>
  <si>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</si>
  <si>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</si>
  <si>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</si>
  <si>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</si>
  <si>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</si>
  <si>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</si>
  <si>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</si>
  <si>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</si>
  <si>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</si>
  <si>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</si>
  <si>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</si>
  <si>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</si>
  <si>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</si>
  <si>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</si>
  <si>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</si>
  <si>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</si>
  <si>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</si>
  <si>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</si>
  <si>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</si>
  <si>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</si>
  <si>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</si>
  <si>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</si>
  <si>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</si>
  <si>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</si>
  <si>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</si>
  <si>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</si>
  <si>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</si>
  <si>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</si>
  <si>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</si>
  <si>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</si>
  <si>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</si>
  <si>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</si>
  <si>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</si>
  <si>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</si>
  <si>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</si>
  <si>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</si>
  <si>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</si>
  <si>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</si>
  <si>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</si>
  <si>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</si>
  <si>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</si>
  <si>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</si>
  <si>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</si>
  <si>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</si>
  <si>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</si>
  <si>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</si>
  <si>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</si>
  <si>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</si>
  <si>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</si>
  <si>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</si>
  <si>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</si>
  <si>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</si>
  <si>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</si>
  <si>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</si>
  <si>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</si>
  <si>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</si>
  <si>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</si>
  <si>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</si>
  <si>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</si>
  <si>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</si>
  <si>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</si>
  <si>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</si>
  <si>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</si>
  <si>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</si>
  <si>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</si>
  <si>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</si>
  <si>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</si>
  <si>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</si>
  <si>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</si>
  <si>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</si>
  <si>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</si>
  <si>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</si>
  <si>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</si>
  <si>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</si>
  <si>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</si>
  <si>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</si>
  <si>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</si>
  <si>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</si>
  <si>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</si>
  <si>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</si>
  <si>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</si>
  <si>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</si>
  <si>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</si>
  <si>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</si>
  <si>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</si>
  <si>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</si>
  <si>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</si>
  <si>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</si>
  <si>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</si>
  <si>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</si>
  <si>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</si>
  <si>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</si>
  <si>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</si>
  <si>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</si>
  <si>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</si>
  <si>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</si>
  <si>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</si>
  <si>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</si>
  <si>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</si>
  <si>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</si>
  <si>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</si>
  <si>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</si>
  <si>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</si>
  <si>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</si>
  <si>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</si>
  <si>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</si>
  <si>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</si>
  <si>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</si>
  <si>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</si>
  <si>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</si>
  <si>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</si>
  <si>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</si>
  <si>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</si>
  <si>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</si>
  <si>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</si>
  <si>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</si>
  <si>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</si>
  <si>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</si>
  <si>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</si>
  <si>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</si>
  <si>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</si>
  <si>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</si>
  <si>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</si>
  <si>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</si>
  <si>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</si>
  <si>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</si>
  <si>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</si>
  <si>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</si>
  <si>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</si>
  <si>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</si>
  <si>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</si>
  <si>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</si>
  <si>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</si>
  <si>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</si>
  <si>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</si>
  <si>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</si>
  <si>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</si>
  <si>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</si>
  <si>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</si>
  <si>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</si>
  <si>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</si>
  <si>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</si>
  <si>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</si>
  <si>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</si>
  <si>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</si>
  <si>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</si>
  <si>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</si>
  <si>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</si>
  <si>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</si>
  <si>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</si>
  <si>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</si>
  <si>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</si>
  <si>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</si>
  <si>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</si>
  <si>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</si>
  <si>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</si>
  <si>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</si>
  <si>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</si>
  <si>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</si>
  <si>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</si>
  <si>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</si>
  <si>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</si>
  <si>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</si>
  <si>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</si>
  <si>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</si>
  <si>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</si>
  <si>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</si>
  <si>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</si>
  <si>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</si>
  <si>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</si>
  <si>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</si>
  <si>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</si>
  <si>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</si>
  <si>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</si>
  <si>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</si>
  <si>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</si>
  <si>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</si>
  <si>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</si>
  <si>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</si>
  <si>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</si>
  <si>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</si>
  <si>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</si>
  <si>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</si>
  <si>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</si>
  <si>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</si>
  <si>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</si>
  <si>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</si>
  <si>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</si>
  <si>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</si>
  <si>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</si>
  <si>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</si>
  <si>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</si>
  <si>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</si>
  <si>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</si>
  <si>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</si>
  <si>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</si>
  <si>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</si>
  <si>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</si>
  <si>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</si>
  <si>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</si>
  <si>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</si>
  <si>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</si>
  <si>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</si>
  <si>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</si>
  <si>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</si>
  <si>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</si>
  <si>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</si>
  <si>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</si>
  <si>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</si>
  <si>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</si>
  <si>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</si>
  <si>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</si>
  <si>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</si>
  <si>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</si>
  <si>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</si>
  <si>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</si>
  <si>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</si>
  <si>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</si>
  <si>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</si>
  <si>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</si>
  <si>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</si>
  <si>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</si>
  <si>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</si>
  <si>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</si>
  <si>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</si>
  <si>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</si>
  <si>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</si>
  <si>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</si>
  <si>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</si>
  <si>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</si>
  <si>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</si>
  <si>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</si>
  <si>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</si>
  <si>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</si>
  <si>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</si>
  <si>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</si>
  <si>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</si>
  <si>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</si>
  <si>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</si>
  <si>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</si>
  <si>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</si>
  <si>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</si>
  <si>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</si>
  <si>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</si>
  <si>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</si>
  <si>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</si>
  <si>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</si>
  <si>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</si>
  <si>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</si>
  <si>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</si>
  <si>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</si>
  <si>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</si>
  <si>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</si>
  <si>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</si>
  <si>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</si>
  <si>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</si>
  <si>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</si>
  <si>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</si>
  <si>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</si>
  <si>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</si>
  <si>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</si>
  <si>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</si>
  <si>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</si>
  <si>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</si>
  <si>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</si>
  <si>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</si>
  <si>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</si>
  <si>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</si>
  <si>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</si>
  <si>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</si>
  <si>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</si>
  <si>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</si>
  <si>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</si>
  <si>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</si>
  <si>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</si>
  <si>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</si>
  <si>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</si>
  <si>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</si>
  <si>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</si>
  <si>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</si>
  <si>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</si>
  <si>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</si>
  <si>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</si>
  <si>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</si>
  <si>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</si>
  <si>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</si>
  <si>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</si>
  <si>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</si>
  <si>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</si>
  <si>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</si>
  <si>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</si>
  <si>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</si>
  <si>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</si>
  <si>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</si>
  <si>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</si>
  <si>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</si>
  <si>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</si>
  <si>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</si>
  <si>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</si>
  <si>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</si>
  <si>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</si>
  <si>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</si>
  <si>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</si>
  <si>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</si>
  <si>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</si>
  <si>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</si>
  <si>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</si>
  <si>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</si>
  <si>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</si>
  <si>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</si>
  <si>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</si>
  <si>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</si>
  <si>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</si>
  <si>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</si>
  <si>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</si>
  <si>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</si>
  <si>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</si>
  <si>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</si>
  <si>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</si>
  <si>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</si>
  <si>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</si>
  <si>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</si>
  <si>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</si>
  <si>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</si>
  <si>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</si>
  <si>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</si>
  <si>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</si>
  <si>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</si>
  <si>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</si>
  <si>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</si>
  <si>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</si>
  <si>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</si>
  <si>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</si>
  <si>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</si>
  <si>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</si>
  <si>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</si>
  <si>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</si>
  <si>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</si>
  <si>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</si>
  <si>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</si>
  <si>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</si>
  <si>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</si>
  <si>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</si>
  <si>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</si>
  <si>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</si>
  <si>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</si>
  <si>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</si>
  <si>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</si>
  <si>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</si>
  <si>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</si>
  <si>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</si>
  <si>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</si>
  <si>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</si>
  <si>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</si>
  <si>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</si>
  <si>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</si>
  <si>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</si>
  <si>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</si>
  <si>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</si>
  <si>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</si>
  <si>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</si>
  <si>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</si>
  <si>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</si>
  <si>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</si>
  <si>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</si>
  <si>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</si>
  <si>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</si>
  <si>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</si>
  <si>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</si>
  <si>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</si>
  <si>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</si>
  <si>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</si>
  <si>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</si>
  <si>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</si>
  <si>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</si>
  <si>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</si>
  <si>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</si>
  <si>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</si>
  <si>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</si>
  <si>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</si>
  <si>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</si>
  <si>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</si>
  <si>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</si>
  <si>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</si>
  <si>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</si>
  <si>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</si>
  <si>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</si>
  <si>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</si>
  <si>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</si>
  <si>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</si>
  <si>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</si>
  <si>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</si>
  <si>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</si>
  <si>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</si>
  <si>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</si>
  <si>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</si>
  <si>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</si>
  <si>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</si>
  <si>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</si>
  <si>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</si>
  <si>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</si>
  <si>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</si>
  <si>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</si>
  <si>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</si>
  <si>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</si>
  <si>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</si>
  <si>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</si>
  <si>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</si>
  <si>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</si>
  <si>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</si>
  <si>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</si>
  <si>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</si>
  <si>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</si>
  <si>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</si>
  <si>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</si>
  <si>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</si>
  <si>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</si>
  <si>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</si>
  <si>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</si>
  <si>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</si>
  <si>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</si>
  <si>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</si>
  <si>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</si>
  <si>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</si>
  <si>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</si>
  <si>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</si>
  <si>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</si>
  <si>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</si>
  <si>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</si>
  <si>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</si>
  <si>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</si>
  <si>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</si>
  <si>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</si>
  <si>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</si>
  <si>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</si>
  <si>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</si>
  <si>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</si>
  <si>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</si>
  <si>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</si>
  <si>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</si>
  <si>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</si>
  <si>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</si>
  <si>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</si>
  <si>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</si>
  <si>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</si>
  <si>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</si>
  <si>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</si>
  <si>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</si>
  <si>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</si>
  <si>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</si>
  <si>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</si>
  <si>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</si>
  <si>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</si>
  <si>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</si>
  <si>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</si>
  <si>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</si>
  <si>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</si>
  <si>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</si>
  <si>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</si>
  <si>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</si>
  <si>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</si>
  <si>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</si>
  <si>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</si>
  <si>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</si>
  <si>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</si>
  <si>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</si>
  <si>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</si>
  <si>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</si>
  <si>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</si>
  <si>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</si>
  <si>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</si>
  <si>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</si>
  <si>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</si>
  <si>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</si>
  <si>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</si>
  <si>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</si>
  <si>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</si>
  <si>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</si>
  <si>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</si>
  <si>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</si>
  <si>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</si>
  <si>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</si>
  <si>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</si>
  <si>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</si>
  <si>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</si>
  <si>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</si>
  <si>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</si>
  <si>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</si>
  <si>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</si>
  <si>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</si>
  <si>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</si>
  <si>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</si>
  <si>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</si>
  <si>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</si>
  <si>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</si>
  <si>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</si>
  <si>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</si>
  <si>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</si>
  <si>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</si>
  <si>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</si>
  <si>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</si>
  <si>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</si>
  <si>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</si>
  <si>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</si>
  <si>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</si>
  <si>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</si>
  <si>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</si>
  <si>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</si>
  <si>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</si>
  <si>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</si>
  <si>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</si>
  <si>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</si>
  <si>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</si>
  <si>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</si>
  <si>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</si>
  <si>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</si>
  <si>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</si>
  <si>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</si>
  <si>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</si>
  <si>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</si>
  <si>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</si>
  <si>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</si>
  <si>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</si>
  <si>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</si>
  <si>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</si>
  <si>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</si>
  <si>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</si>
  <si>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</si>
  <si>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</si>
  <si>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</si>
  <si>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</si>
  <si>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</si>
  <si>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</si>
  <si>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</si>
  <si>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</si>
  <si>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</si>
  <si>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</si>
  <si>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</si>
  <si>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</si>
  <si>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</si>
  <si>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</si>
  <si>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</si>
  <si>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</si>
  <si>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</si>
  <si>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</si>
  <si>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</si>
  <si>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</si>
  <si>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</si>
  <si>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</si>
  <si>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</si>
  <si>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</si>
  <si>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</si>
  <si>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</si>
  <si>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</si>
  <si>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</si>
  <si>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</si>
  <si>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</si>
  <si>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</si>
  <si>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</si>
  <si>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</si>
  <si>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</si>
  <si>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</si>
  <si>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</si>
  <si>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</si>
  <si>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</si>
  <si>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</si>
  <si>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</si>
  <si>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</si>
  <si>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</si>
  <si>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</si>
  <si>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</si>
  <si>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</si>
  <si>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</si>
  <si>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</si>
  <si>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</si>
  <si>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</si>
  <si>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</si>
  <si>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</si>
  <si>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</si>
  <si>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</si>
  <si>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</si>
  <si>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</si>
  <si>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</si>
  <si>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</si>
  <si>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</si>
  <si>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</si>
  <si>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</si>
  <si>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</si>
  <si>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</si>
  <si>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</si>
  <si>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</si>
  <si>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</si>
  <si>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</si>
  <si>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</si>
  <si>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</si>
  <si>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</si>
  <si>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</si>
  <si>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</si>
  <si>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</si>
  <si>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</si>
  <si>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</si>
  <si>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</si>
  <si>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</si>
  <si>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</si>
  <si>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</si>
  <si>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</si>
  <si>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</si>
  <si>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</si>
  <si>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</si>
  <si>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</si>
  <si>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</si>
  <si>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</si>
  <si>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</si>
  <si>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</si>
  <si>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</si>
  <si>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</si>
  <si>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</si>
  <si>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</si>
  <si>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</si>
  <si>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</si>
  <si>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</si>
  <si>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</si>
  <si>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</si>
  <si>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</si>
  <si>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</si>
  <si>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</si>
  <si>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</si>
  <si>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</si>
  <si>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</si>
  <si>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</si>
  <si>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</si>
  <si>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</si>
  <si>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</si>
  <si>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</si>
  <si>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</si>
  <si>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</si>
  <si>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</si>
  <si>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</si>
  <si>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</si>
  <si>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</si>
  <si>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</si>
  <si>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</si>
  <si>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</si>
  <si>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</si>
  <si>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</si>
  <si>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</si>
  <si>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</si>
  <si>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</si>
  <si>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</si>
  <si>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</si>
  <si>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</si>
  <si>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</si>
  <si>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</si>
  <si>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</si>
  <si>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</si>
  <si>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</si>
  <si>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</si>
  <si>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</si>
  <si>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</si>
  <si>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</si>
  <si>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</si>
  <si>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</si>
  <si>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</si>
  <si>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</si>
  <si>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</si>
  <si>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</si>
  <si>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</si>
  <si>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</si>
  <si>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</si>
  <si>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</si>
  <si>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</si>
  <si>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</si>
  <si>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</si>
  <si>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</si>
  <si>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</si>
  <si>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</si>
  <si>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</si>
  <si>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</si>
  <si>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</si>
  <si>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</si>
  <si>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</si>
  <si>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</si>
  <si>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</si>
  <si>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</si>
  <si>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</si>
  <si>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</si>
  <si>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</si>
  <si>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</si>
  <si>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</si>
  <si>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</si>
  <si>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</si>
  <si>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</si>
  <si>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</si>
  <si>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</si>
  <si>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</si>
  <si>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</si>
  <si>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</si>
  <si>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</si>
  <si>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</si>
  <si>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</si>
  <si>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</si>
  <si>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</si>
  <si>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</si>
  <si>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</si>
  <si>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</si>
  <si>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</si>
  <si>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</si>
  <si>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</si>
  <si>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</si>
  <si>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</si>
  <si>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</si>
  <si>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</si>
  <si>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</si>
  <si>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</si>
  <si>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</si>
  <si>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</si>
  <si>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</si>
  <si>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</si>
  <si>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</si>
  <si>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</si>
  <si>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</si>
  <si>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</si>
  <si>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</si>
  <si>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</si>
  <si>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</si>
  <si>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</si>
  <si>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</si>
  <si>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</si>
  <si>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</si>
  <si>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</si>
  <si>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</si>
  <si>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</si>
  <si>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</si>
  <si>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</si>
  <si>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</si>
  <si>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</si>
  <si>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</si>
  <si>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</si>
  <si>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</si>
  <si>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</si>
  <si>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</si>
  <si>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</si>
  <si>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</si>
  <si>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</si>
  <si>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</si>
  <si>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</si>
  <si>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</si>
  <si>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</si>
  <si>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</si>
  <si>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</si>
  <si>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</si>
  <si>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</si>
  <si>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</si>
  <si>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</si>
  <si>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</si>
  <si>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</si>
  <si>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</si>
  <si>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</si>
  <si>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</si>
  <si>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</si>
  <si>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</si>
  <si>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</si>
  <si>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</si>
  <si>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</si>
  <si>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</si>
  <si>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</si>
  <si>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</si>
  <si>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</si>
  <si>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</si>
  <si>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</si>
  <si>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</si>
  <si>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</si>
  <si>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</si>
  <si>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</si>
  <si>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</si>
  <si>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</si>
  <si>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</si>
  <si>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</si>
  <si>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</si>
  <si>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</si>
  <si>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</si>
  <si>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</si>
  <si>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</si>
  <si>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</si>
  <si>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</si>
  <si>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</si>
  <si>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</si>
  <si>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</si>
  <si>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</si>
  <si>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</si>
  <si>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</si>
  <si>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</si>
  <si>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</si>
  <si>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</si>
  <si>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</si>
  <si>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</si>
  <si>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</si>
  <si>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</si>
  <si>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</si>
  <si>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</si>
  <si>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</si>
  <si>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</si>
  <si>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</si>
  <si>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</si>
  <si>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</si>
  <si>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</si>
  <si>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</si>
  <si>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</si>
  <si>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</si>
  <si>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</si>
  <si>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</si>
  <si>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</si>
  <si>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</si>
  <si>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</si>
  <si>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</si>
  <si>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</si>
  <si>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</si>
  <si>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</si>
  <si>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</si>
  <si>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</si>
  <si>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</si>
  <si>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</si>
  <si>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</si>
  <si>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</si>
  <si>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</si>
  <si>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</si>
  <si>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</si>
  <si>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</si>
  <si>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</si>
  <si>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</si>
  <si>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</si>
  <si>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</si>
  <si>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</si>
  <si>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</si>
  <si>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</si>
  <si>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</si>
  <si>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</si>
  <si>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</si>
  <si>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</si>
  <si>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</si>
  <si>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</si>
  <si>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</si>
  <si>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</si>
  <si>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</si>
  <si>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</si>
  <si>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</si>
  <si>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</si>
  <si>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</si>
  <si>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</si>
  <si>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</si>
  <si>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</si>
  <si>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</si>
  <si>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</si>
  <si>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</si>
  <si>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</si>
  <si>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</si>
  <si>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</si>
  <si>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</si>
  <si>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</si>
  <si>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</si>
  <si>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</si>
  <si>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</si>
  <si>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</si>
  <si>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</si>
  <si>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</si>
  <si>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</si>
  <si>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</si>
  <si>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</si>
  <si>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</si>
  <si>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</si>
  <si>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</si>
  <si>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</si>
  <si>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</si>
  <si>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</si>
  <si>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</si>
  <si>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</si>
  <si>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</si>
  <si>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</si>
  <si>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</si>
  <si>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</si>
  <si>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</si>
  <si>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</si>
  <si>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</si>
  <si>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</si>
  <si>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</si>
  <si>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</si>
  <si>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</si>
  <si>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</si>
  <si>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</si>
  <si>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</si>
  <si>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</si>
  <si>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</si>
  <si>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</si>
  <si>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</si>
  <si>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</si>
  <si>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</si>
  <si>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</si>
  <si>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</si>
  <si>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</si>
  <si>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</si>
  <si>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</si>
  <si>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</si>
  <si>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</si>
  <si>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</si>
  <si>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</si>
  <si>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</si>
  <si>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</si>
  <si>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</si>
  <si>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</si>
  <si>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</si>
  <si>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</si>
  <si>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</si>
  <si>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</si>
  <si>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</si>
  <si>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</si>
  <si>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</si>
  <si>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</si>
  <si>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</si>
  <si>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</si>
  <si>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</si>
  <si>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</si>
  <si>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</si>
  <si>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</si>
  <si>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</si>
  <si>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</si>
  <si>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</si>
  <si>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</si>
  <si>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</si>
  <si>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</si>
  <si>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</si>
  <si>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</si>
  <si>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</si>
  <si>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</si>
  <si>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</si>
  <si>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</si>
  <si>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</si>
  <si>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</si>
  <si>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</si>
  <si>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</si>
  <si>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</si>
  <si>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</si>
  <si>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</si>
  <si>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</si>
  <si>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</si>
  <si>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</si>
  <si>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</si>
  <si>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</si>
  <si>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</si>
  <si>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</si>
  <si>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</si>
  <si>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</si>
  <si>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</si>
  <si>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</si>
  <si>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</si>
  <si>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</si>
  <si>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</si>
  <si>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</si>
  <si>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</si>
  <si>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</si>
  <si>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</si>
  <si>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</si>
  <si>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</si>
  <si>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</si>
  <si>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</si>
  <si>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</si>
  <si>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</si>
  <si>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</si>
  <si>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</si>
  <si>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</si>
  <si>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</si>
  <si>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</si>
  <si>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</si>
  <si>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</si>
  <si>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</si>
  <si>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</si>
  <si>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</si>
  <si>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</si>
  <si>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</si>
  <si>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</si>
  <si>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</si>
  <si>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</si>
  <si>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</si>
  <si>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</si>
  <si>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</si>
  <si>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</si>
  <si>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</si>
  <si>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</si>
  <si>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</si>
  <si>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</si>
  <si>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</si>
  <si>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</si>
  <si>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</si>
  <si>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</si>
  <si>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</si>
  <si>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</si>
  <si>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</si>
  <si>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</si>
  <si>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</si>
  <si>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</si>
  <si>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</si>
  <si>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</si>
  <si>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</si>
  <si>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</si>
  <si>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</si>
  <si>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</si>
  <si>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</si>
  <si>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</si>
  <si>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</si>
  <si>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</si>
  <si>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</si>
  <si>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</si>
  <si>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</si>
  <si>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</si>
  <si>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</si>
  <si>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</si>
  <si>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</si>
  <si>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</si>
  <si>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</si>
  <si>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</si>
  <si>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</si>
  <si>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</si>
  <si>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</si>
  <si>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</si>
  <si>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</si>
  <si>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</si>
  <si>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</si>
  <si>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</si>
  <si>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</si>
  <si>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</si>
  <si>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</si>
  <si>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</si>
  <si>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</si>
  <si>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</si>
  <si>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</si>
  <si>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</si>
  <si>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</si>
  <si>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</si>
  <si>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</si>
  <si>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</si>
  <si>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</si>
  <si>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</si>
  <si>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</si>
  <si>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</si>
  <si>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</si>
  <si>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</si>
  <si>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</si>
  <si>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</si>
  <si>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</si>
  <si>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</si>
  <si>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</si>
  <si>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</si>
  <si>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</si>
  <si>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</si>
  <si>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</si>
  <si>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</si>
  <si>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</si>
  <si>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</si>
  <si>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</si>
  <si>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</si>
  <si>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</si>
  <si>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</si>
  <si>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</si>
  <si>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</si>
  <si>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</si>
  <si>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</si>
  <si>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</si>
  <si>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</si>
  <si>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</si>
  <si>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</si>
  <si>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</si>
  <si>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</si>
  <si>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</si>
  <si>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</si>
  <si>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</si>
  <si>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</si>
  <si>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</si>
  <si>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</si>
  <si>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</si>
  <si>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</si>
  <si>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</si>
  <si>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</si>
  <si>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</si>
  <si>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</si>
  <si>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</si>
  <si>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</si>
  <si>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</si>
  <si>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</si>
  <si>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</si>
  <si>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</si>
  <si>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</si>
  <si>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</si>
  <si>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</si>
  <si>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</si>
  <si>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</si>
  <si>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</si>
  <si>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</si>
  <si>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</si>
  <si>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</si>
  <si>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</si>
  <si>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</si>
  <si>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</si>
  <si>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</si>
  <si>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</si>
  <si>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</si>
  <si>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</si>
  <si>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</si>
  <si>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</si>
  <si>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</si>
  <si>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</si>
  <si>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</si>
  <si>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</si>
  <si>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</si>
  <si>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</si>
  <si>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</si>
  <si>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</si>
  <si>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</si>
  <si>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</si>
  <si>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</si>
  <si>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</si>
  <si>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</si>
  <si>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</si>
  <si>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</si>
  <si>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</si>
  <si>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</si>
  <si>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</si>
  <si>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</si>
  <si>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</si>
  <si>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</si>
  <si>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</si>
  <si>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</si>
  <si>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</si>
  <si>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</si>
  <si>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</si>
  <si>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</si>
  <si>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</si>
  <si>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</si>
  <si>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</si>
  <si>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</si>
  <si>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</si>
  <si>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</si>
  <si>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</si>
  <si>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</si>
  <si>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</si>
  <si>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</si>
  <si>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</si>
  <si>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</si>
  <si>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</si>
  <si>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</si>
  <si>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</si>
  <si>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</si>
  <si>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</si>
  <si>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</si>
  <si>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</si>
  <si>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</si>
  <si>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</si>
  <si>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</si>
  <si>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</si>
  <si>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</si>
  <si>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</si>
  <si>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</si>
  <si>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</si>
  <si>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</si>
  <si>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</si>
  <si>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</si>
  <si>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</si>
  <si>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</si>
  <si>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</si>
  <si>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</si>
  <si>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</si>
  <si>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</si>
  <si>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</si>
  <si>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</si>
  <si>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</si>
  <si>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</si>
  <si>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</si>
  <si>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</si>
  <si>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</si>
  <si>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</si>
  <si>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</si>
  <si>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</si>
  <si>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</si>
  <si>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</si>
  <si>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</si>
  <si>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</si>
  <si>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</si>
  <si>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</si>
  <si>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</si>
  <si>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</si>
  <si>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</si>
  <si>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</si>
  <si>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</si>
  <si>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</si>
  <si>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</si>
  <si>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</si>
  <si>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</si>
  <si>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</si>
  <si>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</si>
  <si>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</si>
  <si>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</si>
  <si>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</si>
  <si>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</si>
  <si>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</si>
  <si>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</si>
  <si>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</si>
  <si>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</si>
  <si>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</si>
  <si>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</si>
  <si>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</si>
  <si>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</si>
  <si>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</si>
  <si>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</si>
  <si>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</si>
  <si>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</si>
  <si>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</si>
  <si>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</si>
  <si>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</si>
  <si>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</si>
  <si>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</si>
  <si>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</si>
  <si>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</si>
  <si>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</si>
  <si>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</si>
  <si>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</si>
  <si>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</si>
  <si>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</si>
  <si>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</si>
  <si>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</si>
  <si>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</si>
  <si>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</si>
  <si>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</si>
  <si>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</si>
  <si>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</si>
  <si>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</si>
  <si>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</si>
  <si>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</si>
  <si>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</si>
  <si>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</si>
  <si>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</si>
  <si>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</si>
  <si>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</si>
  <si>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</si>
  <si>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</si>
  <si>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</si>
  <si>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</si>
  <si>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</si>
  <si>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</si>
  <si>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</si>
  <si>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</si>
  <si>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</si>
  <si>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</si>
  <si>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</si>
  <si>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</si>
  <si>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</si>
  <si>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</si>
  <si>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</si>
  <si>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</si>
  <si>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</si>
  <si>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</si>
  <si>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</si>
  <si>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</si>
  <si>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</si>
  <si>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</si>
  <si>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</si>
  <si>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</si>
  <si>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</si>
  <si>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</si>
  <si>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</si>
  <si>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</si>
  <si>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</si>
  <si>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</si>
  <si>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</si>
  <si>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</si>
  <si>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</si>
  <si>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</si>
  <si>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</si>
  <si>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</si>
  <si>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</si>
  <si>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</si>
  <si>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</si>
  <si>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</si>
  <si>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</si>
  <si>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</si>
  <si>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</si>
  <si>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</si>
  <si>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</si>
  <si>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</si>
  <si>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</si>
  <si>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</si>
  <si>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</si>
  <si>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</si>
  <si>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</si>
  <si>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</si>
  <si>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</si>
  <si>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</si>
  <si>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</si>
  <si>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</si>
  <si>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</si>
  <si>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</si>
  <si>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</si>
  <si>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</si>
  <si>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</si>
  <si>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</si>
  <si>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</si>
  <si>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</si>
  <si>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</si>
  <si>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</si>
  <si>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</si>
  <si>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</si>
  <si>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</si>
  <si>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</si>
  <si>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</si>
  <si>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</si>
  <si>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</si>
  <si>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</si>
  <si>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</si>
  <si>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</si>
  <si>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</si>
  <si>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</si>
  <si>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</si>
  <si>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</si>
  <si>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</si>
  <si>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</si>
  <si>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</si>
  <si>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</si>
  <si>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</si>
  <si>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</si>
  <si>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</si>
  <si>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</si>
  <si>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</si>
  <si>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</si>
  <si>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</si>
  <si>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</si>
  <si>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</si>
  <si>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</si>
  <si>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</si>
  <si>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</si>
  <si>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</si>
  <si>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</si>
  <si>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</si>
  <si>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</si>
  <si>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</si>
  <si>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</si>
  <si>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</si>
  <si>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</si>
  <si>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</si>
  <si>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</si>
  <si>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</si>
  <si>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</si>
  <si>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</si>
  <si>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</si>
  <si>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</si>
  <si>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</si>
  <si>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</si>
  <si>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</si>
  <si>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</si>
  <si>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</si>
  <si>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</si>
  <si>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</si>
  <si>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</si>
  <si>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</si>
  <si>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</si>
  <si>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</si>
  <si>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</si>
  <si>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</si>
  <si>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</si>
  <si>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</si>
  <si>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</si>
  <si>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</si>
  <si>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</si>
  <si>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</si>
  <si>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</si>
  <si>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</si>
  <si>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</si>
  <si>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</si>
  <si>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</si>
  <si>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</si>
  <si>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</si>
  <si>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</si>
  <si>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</si>
  <si>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</si>
  <si>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</si>
  <si>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</si>
  <si>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</si>
  <si>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</si>
  <si>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</si>
  <si>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</si>
  <si>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</si>
  <si>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</si>
  <si>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</si>
  <si>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</si>
  <si>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</si>
  <si>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</si>
  <si>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</si>
  <si>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</si>
  <si>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</si>
  <si>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</si>
  <si>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</si>
  <si>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</si>
  <si>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</si>
  <si>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</si>
  <si>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</si>
  <si>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</si>
  <si>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</si>
  <si>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</si>
  <si>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</si>
  <si>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</si>
  <si>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</si>
  <si>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</si>
  <si>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</si>
  <si>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</si>
  <si>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</si>
  <si>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</si>
  <si>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</si>
  <si>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</si>
  <si>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</si>
  <si>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</si>
  <si>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</si>
  <si>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</si>
  <si>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</si>
  <si>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</si>
  <si>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</si>
  <si>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</si>
  <si>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</si>
  <si>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</si>
  <si>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</si>
  <si>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</si>
  <si>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</si>
  <si>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</si>
  <si>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</si>
  <si>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</si>
  <si>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</si>
  <si>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</si>
  <si>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</si>
  <si>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</si>
  <si>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</si>
  <si>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</si>
  <si>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</si>
  <si>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</si>
  <si>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</si>
  <si>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</si>
  <si>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</si>
  <si>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</si>
  <si>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</si>
  <si>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</si>
  <si>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</si>
  <si>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</si>
  <si>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</si>
  <si>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</si>
  <si>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</si>
  <si>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</si>
  <si>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</si>
  <si>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</si>
  <si>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</si>
  <si>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</si>
  <si>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</si>
  <si>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</si>
  <si>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</si>
  <si>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</si>
  <si>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</si>
  <si>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</si>
  <si>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</si>
  <si>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</si>
  <si>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</si>
  <si>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</si>
  <si>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</si>
  <si>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</si>
  <si>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</si>
  <si>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</si>
  <si>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</si>
  <si>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</si>
  <si>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</si>
  <si>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</si>
  <si>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</si>
  <si>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</si>
  <si>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</si>
  <si>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</si>
  <si>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</si>
  <si>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</si>
  <si>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</si>
  <si>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</si>
  <si>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</si>
  <si>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</si>
  <si>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</si>
  <si>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</si>
  <si>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</si>
  <si>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</si>
  <si>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</si>
  <si>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</si>
  <si>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</si>
  <si>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</si>
  <si>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</si>
  <si>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</si>
  <si>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</si>
  <si>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</si>
  <si>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</si>
  <si>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</si>
  <si>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</si>
  <si>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</si>
  <si>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</si>
  <si>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</si>
  <si>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</si>
  <si>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</si>
  <si>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</si>
  <si>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</si>
  <si>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</si>
  <si>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</si>
  <si>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</si>
  <si>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</si>
  <si>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</si>
  <si>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</si>
  <si>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</si>
  <si>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</si>
  <si>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</si>
  <si>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</si>
  <si>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</si>
  <si>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</si>
  <si>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</si>
  <si>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</si>
  <si>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</si>
  <si>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</si>
  <si>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</si>
  <si>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</si>
  <si>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</si>
  <si>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</si>
  <si>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</si>
  <si>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</si>
  <si>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</si>
  <si>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</si>
  <si>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</si>
  <si>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</si>
  <si>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</si>
  <si>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</si>
  <si>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</si>
  <si>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</si>
  <si>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</si>
  <si>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</si>
  <si>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</si>
  <si>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</si>
  <si>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</si>
  <si>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</si>
  <si>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</si>
  <si>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</si>
  <si>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</si>
  <si>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</si>
  <si>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</si>
  <si>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</si>
  <si>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</si>
  <si>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</si>
  <si>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</si>
  <si>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</si>
  <si>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</si>
  <si>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</si>
  <si>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</si>
  <si>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</si>
  <si>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</si>
  <si>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</si>
  <si>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</si>
  <si>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</si>
  <si>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</si>
  <si>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</si>
  <si>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</si>
  <si>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</si>
  <si>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</si>
  <si>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</si>
  <si>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</si>
  <si>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</si>
  <si>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</si>
  <si>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</si>
  <si>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</si>
  <si>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</si>
  <si>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</si>
  <si>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</si>
  <si>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</si>
  <si>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</si>
  <si>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</si>
  <si>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</si>
  <si>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</si>
  <si>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</si>
  <si>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</si>
  <si>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</si>
  <si>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</si>
  <si>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</si>
  <si>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</si>
  <si>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</si>
  <si>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</si>
  <si>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</si>
  <si>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</si>
  <si>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</si>
  <si>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</si>
  <si>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</si>
  <si>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</si>
  <si>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</si>
  <si>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</si>
  <si>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</si>
  <si>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</si>
  <si>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</si>
  <si>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</si>
  <si>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</si>
  <si>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</si>
  <si>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</si>
  <si>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</si>
  <si>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</si>
  <si>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</si>
  <si>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</si>
  <si>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</si>
  <si>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</si>
  <si>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</si>
  <si>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</si>
  <si>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</si>
  <si>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</si>
  <si>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</si>
  <si>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</si>
  <si>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</si>
  <si>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</si>
  <si>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</si>
  <si>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</si>
  <si>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</si>
  <si>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</si>
  <si>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</si>
  <si>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</si>
  <si>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</si>
  <si>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</si>
  <si>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</si>
  <si>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</si>
  <si>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</si>
  <si>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</si>
  <si>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</si>
  <si>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</si>
  <si>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</si>
  <si>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</si>
  <si>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</si>
  <si>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</si>
  <si>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</si>
  <si>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</si>
  <si>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</si>
  <si>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</si>
  <si>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</si>
  <si>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</si>
  <si>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</si>
  <si>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</si>
  <si>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</si>
  <si>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</si>
  <si>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</si>
  <si>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</si>
  <si>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</si>
  <si>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</si>
  <si>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</si>
  <si>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</si>
  <si>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</si>
  <si>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</si>
  <si>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</si>
  <si>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</si>
  <si>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</si>
  <si>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</si>
  <si>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</si>
  <si>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</si>
  <si>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</si>
  <si>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</si>
  <si>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</si>
  <si>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</si>
  <si>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</si>
  <si>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</si>
  <si>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</si>
  <si>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</si>
  <si>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</si>
  <si>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</si>
  <si>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</si>
  <si>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</si>
  <si>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</si>
  <si>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</si>
  <si>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</si>
  <si>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</si>
  <si>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</si>
  <si>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</si>
  <si>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</si>
  <si>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</si>
  <si>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</si>
  <si>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</si>
  <si>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</si>
  <si>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</si>
  <si>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</si>
  <si>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</si>
  <si>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</si>
  <si>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</si>
  <si>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</si>
  <si>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</si>
  <si>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</si>
  <si>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</si>
  <si>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</si>
  <si>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</si>
  <si>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</si>
  <si>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</si>
  <si>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</si>
  <si>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</si>
  <si>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</si>
  <si>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</si>
  <si>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</si>
  <si>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</si>
  <si>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</si>
  <si>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</si>
  <si>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</si>
  <si>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</si>
  <si>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</si>
  <si>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</si>
  <si>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</si>
  <si>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</si>
  <si>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</si>
  <si>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</si>
  <si>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</si>
  <si>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</si>
  <si>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</si>
  <si>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</si>
  <si>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</si>
  <si>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</si>
  <si>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</si>
  <si>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</si>
  <si>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</si>
  <si>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</si>
  <si>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</si>
  <si>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</si>
  <si>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</si>
  <si>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</si>
  <si>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</si>
  <si>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</si>
  <si>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</si>
  <si>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</si>
  <si>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</si>
  <si>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</si>
  <si>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</si>
  <si>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</si>
  <si>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</si>
  <si>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</si>
  <si>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</si>
  <si>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</si>
  <si>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</si>
  <si>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</si>
  <si>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</si>
  <si>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</si>
  <si>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</si>
  <si>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</si>
  <si>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</si>
  <si>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</si>
  <si>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</si>
  <si>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</si>
  <si>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</si>
  <si>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</si>
  <si>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</si>
  <si>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</si>
  <si>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</si>
  <si>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</si>
  <si>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</si>
  <si>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</si>
  <si>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</si>
  <si>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</si>
  <si>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</si>
  <si>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</si>
  <si>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</si>
  <si>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</si>
  <si>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</si>
  <si>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</si>
  <si>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</si>
  <si>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</si>
  <si>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</si>
  <si>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</si>
  <si>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</si>
  <si>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</si>
  <si>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</si>
  <si>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</si>
  <si>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</si>
  <si>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</si>
  <si>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</si>
  <si>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</si>
  <si>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</si>
  <si>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</si>
  <si>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</si>
  <si>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</si>
  <si>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</si>
  <si>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</si>
  <si>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</si>
  <si>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</si>
  <si>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</si>
  <si>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</si>
  <si>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</si>
  <si>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</si>
  <si>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</si>
  <si>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</si>
  <si>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</si>
  <si>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</si>
  <si>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</si>
  <si>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</si>
  <si>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</si>
  <si>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</si>
  <si>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</si>
  <si>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</si>
  <si>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</si>
  <si>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</si>
  <si>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</si>
  <si>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</si>
  <si>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</si>
  <si>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</si>
  <si>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</si>
  <si>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</si>
  <si>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</si>
  <si>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</si>
  <si>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</si>
  <si>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</si>
  <si>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</si>
  <si>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</si>
  <si>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</si>
  <si>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</si>
  <si>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</si>
  <si>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</si>
  <si>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</si>
  <si>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</si>
  <si>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</si>
  <si>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</si>
  <si>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</si>
  <si>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</si>
  <si>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</si>
  <si>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</si>
  <si>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</si>
  <si>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</si>
  <si>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</si>
  <si>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</si>
  <si>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</si>
  <si>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</si>
  <si>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</si>
  <si>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</si>
  <si>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</si>
  <si>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</si>
  <si>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</si>
  <si>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</si>
  <si>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</si>
  <si>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</si>
  <si>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</si>
  <si>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</si>
  <si>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</si>
  <si>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</si>
  <si>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</si>
  <si>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</si>
  <si>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</si>
  <si>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</si>
  <si>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</si>
  <si>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</si>
  <si>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</si>
  <si>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</si>
  <si>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</si>
  <si>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</si>
  <si>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</si>
  <si>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</si>
  <si>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</si>
  <si>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</si>
  <si>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</si>
  <si>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</si>
  <si>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</si>
  <si>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</si>
  <si>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</si>
  <si>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</si>
  <si>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</si>
  <si>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</si>
  <si>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</si>
  <si>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</si>
  <si>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</si>
  <si>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</si>
  <si>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</si>
  <si>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</si>
  <si>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</si>
  <si>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</si>
  <si>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</si>
  <si>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</si>
  <si>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</si>
  <si>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</si>
  <si>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</si>
  <si>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</si>
  <si>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</si>
  <si>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</si>
  <si>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</si>
  <si>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</si>
  <si>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</si>
  <si>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</si>
  <si>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</si>
  <si>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</si>
  <si>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</si>
  <si>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</si>
  <si>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</si>
  <si>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</si>
  <si>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</si>
  <si>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</si>
  <si>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</si>
  <si>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</si>
  <si>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</si>
  <si>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</si>
  <si>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</si>
  <si>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</si>
  <si>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</si>
  <si>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</si>
  <si>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</si>
  <si>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</si>
  <si>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</si>
  <si>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</si>
  <si>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</si>
  <si>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</si>
  <si>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</si>
  <si>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</si>
  <si>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</si>
  <si>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</si>
  <si>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</si>
  <si>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</si>
  <si>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</si>
  <si>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</si>
  <si>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</si>
  <si>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</si>
  <si>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</si>
  <si>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</si>
  <si>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</si>
  <si>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</si>
  <si>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</si>
  <si>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</si>
  <si>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</si>
  <si>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</si>
  <si>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</si>
  <si>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</si>
  <si>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</si>
  <si>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</si>
  <si>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</si>
  <si>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</si>
  <si>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</si>
  <si>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</si>
  <si>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</si>
  <si>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</si>
  <si>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</si>
  <si>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</si>
  <si>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</si>
  <si>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</si>
  <si>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</si>
  <si>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</si>
  <si>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</si>
  <si>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</si>
  <si>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</si>
  <si>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</si>
  <si>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</si>
  <si>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</si>
  <si>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</si>
  <si>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</si>
  <si>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</si>
  <si>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</si>
  <si>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</si>
  <si>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</si>
  <si>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</si>
  <si>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</si>
  <si>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</si>
  <si>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</si>
  <si>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</si>
  <si>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</si>
  <si>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</si>
  <si>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</si>
  <si>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</si>
  <si>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</si>
  <si>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</si>
  <si>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</si>
  <si>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</si>
  <si>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</si>
  <si>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</si>
  <si>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</si>
  <si>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</si>
  <si>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</si>
  <si>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</si>
  <si>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</si>
  <si>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</si>
  <si>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</si>
  <si>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</si>
  <si>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</si>
  <si>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</si>
  <si>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</si>
  <si>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</si>
  <si>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</si>
  <si>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</si>
  <si>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</si>
  <si>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</si>
  <si>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</si>
  <si>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</si>
  <si>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</si>
  <si>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</si>
  <si>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</si>
  <si>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</si>
  <si>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</si>
  <si>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</si>
  <si>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</si>
  <si>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</si>
  <si>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</si>
  <si>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</si>
  <si>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</si>
  <si>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</si>
  <si>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</si>
  <si>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</si>
  <si>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</si>
  <si>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</si>
  <si>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</si>
  <si>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</si>
  <si>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</si>
  <si>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</si>
  <si>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</si>
  <si>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</si>
  <si>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</si>
  <si>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</si>
  <si>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</si>
  <si>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</si>
  <si>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</si>
  <si>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</si>
  <si>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</si>
  <si>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</si>
  <si>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</si>
  <si>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</si>
  <si>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</si>
  <si>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</si>
  <si>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</si>
  <si>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</si>
  <si>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</si>
  <si>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</si>
  <si>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</si>
  <si>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</si>
  <si>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</si>
  <si>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</si>
  <si>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</si>
  <si>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</si>
  <si>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</si>
  <si>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</si>
  <si>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</si>
  <si>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</si>
  <si>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</si>
  <si>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</si>
  <si>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</si>
  <si>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</si>
  <si>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</si>
  <si>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</si>
  <si>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</si>
  <si>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</si>
  <si>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</si>
  <si>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</si>
  <si>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</si>
  <si>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</si>
  <si>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</si>
  <si>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</si>
  <si>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</si>
  <si>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</si>
  <si>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</si>
  <si>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</si>
  <si>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</si>
  <si>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</si>
  <si>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</si>
  <si>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</si>
  <si>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</si>
  <si>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</si>
  <si>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</si>
  <si>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</si>
  <si>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</si>
  <si>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</si>
  <si>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</si>
  <si>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</si>
  <si>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</si>
  <si>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</si>
  <si>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</si>
  <si>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</si>
  <si>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</si>
  <si>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</si>
  <si>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</si>
  <si>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</si>
  <si>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</si>
  <si>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</si>
  <si>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</si>
  <si>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</si>
  <si>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</si>
  <si>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</si>
  <si>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</si>
  <si>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</si>
  <si>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</si>
  <si>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</si>
  <si>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</si>
  <si>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</si>
  <si>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</si>
  <si>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</si>
  <si>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</si>
  <si>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</si>
  <si>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</si>
  <si>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</si>
  <si>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</si>
  <si>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</si>
  <si>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</si>
  <si>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</si>
  <si>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</si>
  <si>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</si>
  <si>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</si>
  <si>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</si>
  <si>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</si>
  <si>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</si>
  <si>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</si>
  <si>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</si>
  <si>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</si>
  <si>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</si>
  <si>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</si>
  <si>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</si>
  <si>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</si>
  <si>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</si>
  <si>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</si>
  <si>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</si>
  <si>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</si>
  <si>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</si>
  <si>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</si>
  <si>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</si>
  <si>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</si>
  <si>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</si>
  <si>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</si>
  <si>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</si>
  <si>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</si>
  <si>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</si>
  <si>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</si>
  <si>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</si>
  <si>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</si>
  <si>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</si>
  <si>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</si>
  <si>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</si>
  <si>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</si>
  <si>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</si>
  <si>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</si>
  <si>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</si>
  <si>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</si>
  <si>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</si>
  <si>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</si>
  <si>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</si>
  <si>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</si>
  <si>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</si>
  <si>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</si>
  <si>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</si>
  <si>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</si>
  <si>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</si>
  <si>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</si>
  <si>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</si>
  <si>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</si>
  <si>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</si>
  <si>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</si>
  <si>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</si>
  <si>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</si>
  <si>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</si>
  <si>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</si>
  <si>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</si>
  <si>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</si>
  <si>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</si>
  <si>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</si>
  <si>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</si>
  <si>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</si>
  <si>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</si>
  <si>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</si>
  <si>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</si>
  <si>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</si>
  <si>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</si>
  <si>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</si>
  <si>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</si>
  <si>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</si>
  <si>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</si>
  <si>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</si>
  <si>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</si>
  <si>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</si>
  <si>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</si>
  <si>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</si>
  <si>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</si>
  <si>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</si>
  <si>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</si>
  <si>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</si>
  <si>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</si>
  <si>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</si>
  <si>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</si>
  <si>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</si>
  <si>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</si>
  <si>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</si>
  <si>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</si>
  <si>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</si>
  <si>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</si>
  <si>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</si>
  <si>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</si>
  <si>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</si>
  <si>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</si>
  <si>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</si>
  <si>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</si>
  <si>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</si>
  <si>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</si>
  <si>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</si>
  <si>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</si>
  <si>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</si>
  <si>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</si>
  <si>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</si>
  <si>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</si>
  <si>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</si>
  <si>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</si>
  <si>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</si>
  <si>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</si>
  <si>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</si>
  <si>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</si>
  <si>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</si>
  <si>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</si>
  <si>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</si>
  <si>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</si>
  <si>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</si>
  <si>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</si>
  <si>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</si>
  <si>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</si>
  <si>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</si>
  <si>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</si>
  <si>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</si>
  <si>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</si>
  <si>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</si>
  <si>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</si>
  <si>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</si>
  <si>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</si>
  <si>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</si>
  <si>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</si>
  <si>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</si>
  <si>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</si>
  <si>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</si>
  <si>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</si>
  <si>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</si>
  <si>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</si>
  <si>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</si>
  <si>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</si>
  <si>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</si>
  <si>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</si>
  <si>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</si>
  <si>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</si>
  <si>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</si>
  <si>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</si>
  <si>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</si>
  <si>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</si>
  <si>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</si>
  <si>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</si>
  <si>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</si>
  <si>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</si>
  <si>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</si>
  <si>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</si>
  <si>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</si>
  <si>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</si>
  <si>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</si>
  <si>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</si>
  <si>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</si>
  <si>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</si>
  <si>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</si>
  <si>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</si>
  <si>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</si>
  <si>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</si>
  <si>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</si>
  <si>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</si>
  <si>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</si>
  <si>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</si>
  <si>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</si>
  <si>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</si>
  <si>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</si>
  <si>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</si>
  <si>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</si>
  <si>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</si>
  <si>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</si>
  <si>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</si>
  <si>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</si>
  <si>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</si>
  <si>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</si>
  <si>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</si>
  <si>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</si>
  <si>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</si>
  <si>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</si>
  <si>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</si>
  <si>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</si>
  <si>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</si>
  <si>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</si>
  <si>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</si>
  <si>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</si>
  <si>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</si>
  <si>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</si>
  <si>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</si>
  <si>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</si>
  <si>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</si>
  <si>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</si>
  <si>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</si>
  <si>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</si>
  <si>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</si>
  <si>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</si>
  <si>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</si>
  <si>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</si>
  <si>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</si>
  <si>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</si>
  <si>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</si>
  <si>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</si>
  <si>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</si>
  <si>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</si>
  <si>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</si>
  <si>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</si>
  <si>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</si>
  <si>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</si>
  <si>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</si>
  <si>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</si>
  <si>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</si>
  <si>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</si>
  <si>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</si>
  <si>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</si>
  <si>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</si>
  <si>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</si>
  <si>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</si>
  <si>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</si>
  <si>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</si>
  <si>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</si>
  <si>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</si>
  <si>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</si>
  <si>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</si>
  <si>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</si>
  <si>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</si>
  <si>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</si>
  <si>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</si>
  <si>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</si>
  <si>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</si>
  <si>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</si>
  <si>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</si>
  <si>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</si>
  <si>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</si>
  <si>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</si>
  <si>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</si>
  <si>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</si>
  <si>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</si>
  <si>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</si>
  <si>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</si>
  <si>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</si>
  <si>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</si>
  <si>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</si>
  <si>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</si>
  <si>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</si>
  <si>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</si>
  <si>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</si>
  <si>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</si>
  <si>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</si>
  <si>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</si>
  <si>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</si>
  <si>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</si>
  <si>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</si>
  <si>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</si>
  <si>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</si>
  <si>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</si>
  <si>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</si>
  <si>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</si>
  <si>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</si>
  <si>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</si>
  <si>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</si>
  <si>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</si>
  <si>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</si>
  <si>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</si>
  <si>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</si>
  <si>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</si>
  <si>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</si>
  <si>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</si>
  <si>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</si>
  <si>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</si>
  <si>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</si>
  <si>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</si>
  <si>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</si>
  <si>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</si>
  <si>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</si>
  <si>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</si>
  <si>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</si>
  <si>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</si>
  <si>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</si>
  <si>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</si>
  <si>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</si>
  <si>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</si>
  <si>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</si>
  <si>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</si>
  <si>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</si>
  <si>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</si>
  <si>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</si>
  <si>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</si>
  <si>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</si>
  <si>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</si>
  <si>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</si>
  <si>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</si>
  <si>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</si>
  <si>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</si>
  <si>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</si>
  <si>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</si>
  <si>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</si>
  <si>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</si>
  <si>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</si>
  <si>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</si>
  <si>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</si>
  <si>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</si>
  <si>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</si>
  <si>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</si>
  <si>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</si>
  <si>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</si>
  <si>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</si>
  <si>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</si>
  <si>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</si>
  <si>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</si>
  <si>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</si>
  <si>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</si>
  <si>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</si>
  <si>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</si>
  <si>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</si>
  <si>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</si>
  <si>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</si>
  <si>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</si>
  <si>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</si>
  <si>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</si>
  <si>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</si>
  <si>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</si>
  <si>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</si>
  <si>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</si>
  <si>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</si>
  <si>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</si>
  <si>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</si>
  <si>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</si>
  <si>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</si>
  <si>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</si>
  <si>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</si>
  <si>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</si>
  <si>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</si>
  <si>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</si>
  <si>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</si>
  <si>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</si>
  <si>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</si>
  <si>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</si>
  <si>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</si>
  <si>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</si>
  <si>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</si>
  <si>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</si>
  <si>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</si>
  <si>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</si>
  <si>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</si>
  <si>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</si>
  <si>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</si>
  <si>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</si>
  <si>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</si>
  <si>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</si>
  <si>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</si>
  <si>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</si>
  <si>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</si>
  <si>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</si>
  <si>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</si>
  <si>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</si>
  <si>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</si>
  <si>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</si>
  <si>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</si>
  <si>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</si>
  <si>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</si>
  <si>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</si>
  <si>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</si>
  <si>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</si>
  <si>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</si>
  <si>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</si>
  <si>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</si>
  <si>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</si>
  <si>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</si>
  <si>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</si>
  <si>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</si>
  <si>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</si>
  <si>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</si>
  <si>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</si>
  <si>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</si>
  <si>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</si>
  <si>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</si>
  <si>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</si>
  <si>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</si>
  <si>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</si>
  <si>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</si>
  <si>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</si>
  <si>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</si>
  <si>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</si>
  <si>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</si>
  <si>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</si>
  <si>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</si>
  <si>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</si>
  <si>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</si>
  <si>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</si>
  <si>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</si>
  <si>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</si>
  <si>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</si>
  <si>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</si>
  <si>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</si>
  <si>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</si>
  <si>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</si>
  <si>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</si>
  <si>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</si>
  <si>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</si>
  <si>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</si>
  <si>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</si>
  <si>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</si>
  <si>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</si>
  <si>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</si>
  <si>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</si>
  <si>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</si>
  <si>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</si>
  <si>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</si>
  <si>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</si>
  <si>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</si>
  <si>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</si>
  <si>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</si>
  <si>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</si>
  <si>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</si>
  <si>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</si>
  <si>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</si>
  <si>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</si>
  <si>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</si>
  <si>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</si>
  <si>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</si>
  <si>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</si>
  <si>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</si>
  <si>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</si>
  <si>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</si>
  <si>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</si>
  <si>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</si>
  <si>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</si>
  <si>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</si>
  <si>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</si>
  <si>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</si>
  <si>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</si>
  <si>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</si>
  <si>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</si>
  <si>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</si>
  <si>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</si>
  <si>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</si>
  <si>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</si>
  <si>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</si>
  <si>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</si>
  <si>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</si>
  <si>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</si>
  <si>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</si>
  <si>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</si>
  <si>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</si>
  <si>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</si>
  <si>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</si>
  <si>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</si>
  <si>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</si>
  <si>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</si>
  <si>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</si>
  <si>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</si>
  <si>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</si>
  <si>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</si>
  <si>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</si>
  <si>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</si>
  <si>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</si>
  <si>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</si>
  <si>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</si>
  <si>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</si>
  <si>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</si>
  <si>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</si>
  <si>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</si>
  <si>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</si>
  <si>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</si>
  <si>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</si>
  <si>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</si>
  <si>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</si>
  <si>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</si>
  <si>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</si>
  <si>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</si>
  <si>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</si>
  <si>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</si>
  <si>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</si>
  <si>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</si>
  <si>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</si>
  <si>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</si>
  <si>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</si>
  <si>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</si>
  <si>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</si>
  <si>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</si>
  <si>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</si>
  <si>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</si>
  <si>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</si>
  <si>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</si>
  <si>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</si>
  <si>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</si>
  <si>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</si>
  <si>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</si>
  <si>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</si>
  <si>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</si>
  <si>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</si>
  <si>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</si>
  <si>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</si>
  <si>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</si>
  <si>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</si>
  <si>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</si>
  <si>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</si>
  <si>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</si>
  <si>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</si>
  <si>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</si>
  <si>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</si>
  <si>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</si>
  <si>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</si>
  <si>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</si>
  <si>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</si>
  <si>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</si>
  <si>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</si>
  <si>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</si>
  <si>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</si>
  <si>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</si>
  <si>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</si>
  <si>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</si>
  <si>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</si>
  <si>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</si>
  <si>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</si>
  <si>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</si>
  <si>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</si>
  <si>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</si>
  <si>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</si>
  <si>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</si>
  <si>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</si>
  <si>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</si>
  <si>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</si>
  <si>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</si>
  <si>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</si>
  <si>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</si>
  <si>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</si>
  <si>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</si>
  <si>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</si>
  <si>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</si>
  <si>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</si>
  <si>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</si>
  <si>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</si>
  <si>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</si>
  <si>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</si>
  <si>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</si>
  <si>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</si>
  <si>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</si>
  <si>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</si>
  <si>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</si>
  <si>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</si>
  <si>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</si>
  <si>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</si>
  <si>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</si>
  <si>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</si>
  <si>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</si>
  <si>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</si>
  <si>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</si>
  <si>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</si>
  <si>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</si>
  <si>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</si>
  <si>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</si>
  <si>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</si>
  <si>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</si>
  <si>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</si>
  <si>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</si>
  <si>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</si>
  <si>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</si>
  <si>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</si>
  <si>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</si>
  <si>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</si>
  <si>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</si>
  <si>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</si>
  <si>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</si>
  <si>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</si>
  <si>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</si>
  <si>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</si>
  <si>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</si>
  <si>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</si>
  <si>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</si>
  <si>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</si>
  <si>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</si>
  <si>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</si>
  <si>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</si>
  <si>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</si>
  <si>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</si>
  <si>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</si>
  <si>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</si>
  <si>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</si>
  <si>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</si>
  <si>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</si>
  <si>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</si>
  <si>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</si>
  <si>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</si>
  <si>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</si>
  <si>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</si>
  <si>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</si>
  <si>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</si>
  <si>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</si>
  <si>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</si>
  <si>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</si>
  <si>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</si>
  <si>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</si>
  <si>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</si>
  <si>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</si>
  <si>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</si>
  <si>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</si>
  <si>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</si>
  <si>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</si>
  <si>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</si>
  <si>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</si>
  <si>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</si>
  <si>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</si>
  <si>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</si>
  <si>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</si>
  <si>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</si>
  <si>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</si>
  <si>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</si>
  <si>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</si>
  <si>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</si>
  <si>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</si>
  <si>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</si>
  <si>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</si>
  <si>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</si>
  <si>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</si>
  <si>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</si>
  <si>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</si>
  <si>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</si>
  <si>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</si>
  <si>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</si>
  <si>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</si>
  <si>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</si>
  <si>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</si>
  <si>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</si>
  <si>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</si>
  <si>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</si>
  <si>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</si>
  <si>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</si>
  <si>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</si>
  <si>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</si>
  <si>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</si>
  <si>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</si>
  <si>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</si>
  <si>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</si>
  <si>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</si>
  <si>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</si>
  <si>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</si>
  <si>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</si>
  <si>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</si>
  <si>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</si>
  <si>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</si>
  <si>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</si>
  <si>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</si>
  <si>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</si>
  <si>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</si>
  <si>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</si>
  <si>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</si>
  <si>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</si>
  <si>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</si>
  <si>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</si>
  <si>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</si>
  <si>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</si>
  <si>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</si>
  <si>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</si>
  <si>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</si>
  <si>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</si>
  <si>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</si>
  <si>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</si>
  <si>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</si>
  <si>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</si>
  <si>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</si>
  <si>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</si>
  <si>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</si>
  <si>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</si>
  <si>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</si>
  <si>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</si>
  <si>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</si>
  <si>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</si>
  <si>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</si>
  <si>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</si>
  <si>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</si>
  <si>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</si>
  <si>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</si>
  <si>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</si>
  <si>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</si>
  <si>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</si>
  <si>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</si>
  <si>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</si>
  <si>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</si>
  <si>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</si>
  <si>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</si>
  <si>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</si>
  <si>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</si>
  <si>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</si>
  <si>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</si>
  <si>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</si>
  <si>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</si>
  <si>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</si>
  <si>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</si>
  <si>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</si>
  <si>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</si>
  <si>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</si>
  <si>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</si>
  <si>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</si>
  <si>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</si>
  <si>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</si>
  <si>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</si>
  <si>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</si>
  <si>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</si>
  <si>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</si>
  <si>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</si>
  <si>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</si>
  <si>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</si>
  <si>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</si>
  <si>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</si>
  <si>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</si>
  <si>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</si>
  <si>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</si>
  <si>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</si>
  <si>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</si>
  <si>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</si>
  <si>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</si>
  <si>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</si>
  <si>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</si>
  <si>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</si>
  <si>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</si>
  <si>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</si>
  <si>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</si>
  <si>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</si>
  <si>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</si>
  <si>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</si>
  <si>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</si>
  <si>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</si>
  <si>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</si>
  <si>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</si>
  <si>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</si>
  <si>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</si>
  <si>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</si>
  <si>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</si>
  <si>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</si>
  <si>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</si>
  <si>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</si>
  <si>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</si>
  <si>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</si>
  <si>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</si>
  <si>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</si>
  <si>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</si>
  <si>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</si>
  <si>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</si>
  <si>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</si>
  <si>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</si>
  <si>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</si>
  <si>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</si>
  <si>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</si>
  <si>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</si>
  <si>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</si>
  <si>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</si>
  <si>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</si>
  <si>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</si>
  <si>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</si>
  <si>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</si>
  <si>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</si>
  <si>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</si>
  <si>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</si>
  <si>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</si>
  <si>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</si>
  <si>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</si>
  <si>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</si>
  <si>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</si>
  <si>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</si>
  <si>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</si>
  <si>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</si>
  <si>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</si>
  <si>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</si>
  <si>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</si>
  <si>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</si>
  <si>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</si>
  <si>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</si>
  <si>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</si>
  <si>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</si>
  <si>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</si>
  <si>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</si>
  <si>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</si>
  <si>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</si>
  <si>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</si>
  <si>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</si>
  <si>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</si>
  <si>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</si>
  <si>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</si>
  <si>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</si>
  <si>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</si>
  <si>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</si>
  <si>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</si>
  <si>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</si>
  <si>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</si>
  <si>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</si>
  <si>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</si>
  <si>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</si>
  <si>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</si>
  <si>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</si>
  <si>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</si>
  <si>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</si>
  <si>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</si>
  <si>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</si>
  <si>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</si>
  <si>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</si>
  <si>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</si>
  <si>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</si>
  <si>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</si>
  <si>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</si>
  <si>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</si>
  <si>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</si>
  <si>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</si>
  <si>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</si>
  <si>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</si>
  <si>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</si>
  <si>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</si>
  <si>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</si>
  <si>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</si>
  <si>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</si>
  <si>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</si>
  <si>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</si>
  <si>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</si>
  <si>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</si>
  <si>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</si>
  <si>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</si>
  <si>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</si>
  <si>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</si>
  <si>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</si>
  <si>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</si>
  <si>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</si>
  <si>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</si>
  <si>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</si>
  <si>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</si>
  <si>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</si>
  <si>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</si>
  <si>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</si>
  <si>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</si>
  <si>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</si>
  <si>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</si>
  <si>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</si>
  <si>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</si>
  <si>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</si>
  <si>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</si>
  <si>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</si>
  <si>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</si>
  <si>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</si>
  <si>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</si>
  <si>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</si>
  <si>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</si>
  <si>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</si>
  <si>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</si>
  <si>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</si>
  <si>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</si>
  <si>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</si>
  <si>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</si>
  <si>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</si>
  <si>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</si>
  <si>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</si>
  <si>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</si>
  <si>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</si>
  <si>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</si>
  <si>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</si>
  <si>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</si>
  <si>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</si>
  <si>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</si>
  <si>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</si>
  <si>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</si>
  <si>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</si>
  <si>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</si>
  <si>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</si>
  <si>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</si>
  <si>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</si>
  <si>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</si>
  <si>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</si>
  <si>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</si>
  <si>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</si>
  <si>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</si>
  <si>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</si>
  <si>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</si>
  <si>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</si>
  <si>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</si>
  <si>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</si>
  <si>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</si>
  <si>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</si>
  <si>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</si>
  <si>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</si>
  <si>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</si>
  <si>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</si>
  <si>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</si>
  <si>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</si>
  <si>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</si>
  <si>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</si>
  <si>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</si>
  <si>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</si>
  <si>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</si>
  <si>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</si>
  <si>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</si>
  <si>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</si>
  <si>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</si>
  <si>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</si>
  <si>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</si>
  <si>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</si>
  <si>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</si>
  <si>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</si>
  <si>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</si>
  <si>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</si>
  <si>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</si>
  <si>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</si>
  <si>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</si>
  <si>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</si>
  <si>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</si>
  <si>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</si>
  <si>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</si>
  <si>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</si>
  <si>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</si>
  <si>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</si>
  <si>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</si>
  <si>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</si>
  <si>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</si>
  <si>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</si>
  <si>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</si>
  <si>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</si>
  <si>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</si>
  <si>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</si>
  <si>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</si>
  <si>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</si>
  <si>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</si>
  <si>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</si>
  <si>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</si>
  <si>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</si>
  <si>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</si>
  <si>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</si>
  <si>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</si>
  <si>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</si>
  <si>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</si>
  <si>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</si>
  <si>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</si>
  <si>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</si>
  <si>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</si>
  <si>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</si>
  <si>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</si>
  <si>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</si>
  <si>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</si>
  <si>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</si>
  <si>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</si>
  <si>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</si>
  <si>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</si>
  <si>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</si>
  <si>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</si>
  <si>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</si>
  <si>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</si>
  <si>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</si>
  <si>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</si>
  <si>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</si>
  <si>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</si>
  <si>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</si>
  <si>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</si>
  <si>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</si>
  <si>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</si>
  <si>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</si>
  <si>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</si>
  <si>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</si>
  <si>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</si>
  <si>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</si>
  <si>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</si>
  <si>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</si>
  <si>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</si>
  <si>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</si>
  <si>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</si>
  <si>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</si>
  <si>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</si>
  <si>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</si>
  <si>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</si>
  <si>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</si>
  <si>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</si>
  <si>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</si>
  <si>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</si>
  <si>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</si>
  <si>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</si>
  <si>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</si>
  <si>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</si>
  <si>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</si>
  <si>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</si>
  <si>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</si>
  <si>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</si>
  <si>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</si>
  <si>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</si>
  <si>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</si>
  <si>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</si>
  <si>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</si>
  <si>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</si>
  <si>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</si>
  <si>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</si>
  <si>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</si>
  <si>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</si>
  <si>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</si>
  <si>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</si>
  <si>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</si>
  <si>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</si>
  <si>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</si>
  <si>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</si>
  <si>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</si>
  <si>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</si>
  <si>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</si>
  <si>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</si>
  <si>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</si>
  <si>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</si>
  <si>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</si>
  <si>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</si>
  <si>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</si>
  <si>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</si>
  <si>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</si>
  <si>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</si>
  <si>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</si>
  <si>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</si>
  <si>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</si>
  <si>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</si>
  <si>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</si>
  <si>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</si>
  <si>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</si>
  <si>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</si>
  <si>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</si>
  <si>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</si>
  <si>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</si>
  <si>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</si>
  <si>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</si>
  <si>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</si>
  <si>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</si>
  <si>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</si>
  <si>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</si>
  <si>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</si>
  <si>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</si>
  <si>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</si>
  <si>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</si>
  <si>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</si>
  <si>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</si>
  <si>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</si>
  <si>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</si>
  <si>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</si>
  <si>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</si>
  <si>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</si>
  <si>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</si>
  <si>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</si>
  <si>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</si>
  <si>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</si>
  <si>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</si>
  <si>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</si>
  <si>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</si>
  <si>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</si>
  <si>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</si>
  <si>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</si>
  <si>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</si>
  <si>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</si>
  <si>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</si>
  <si>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</si>
  <si>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</si>
  <si>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</si>
  <si>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</si>
  <si>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</si>
  <si>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</si>
  <si>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</si>
  <si>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</si>
  <si>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</si>
  <si>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</si>
  <si>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</si>
  <si>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</si>
  <si>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</si>
  <si>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</si>
  <si>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</si>
  <si>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</si>
  <si>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</si>
  <si>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</si>
  <si>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</si>
  <si>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</si>
  <si>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</si>
  <si>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</si>
  <si>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</si>
  <si>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</si>
  <si>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</si>
  <si>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</si>
  <si>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</si>
  <si>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</si>
  <si>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</si>
  <si>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</si>
  <si>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</si>
  <si>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</si>
  <si>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</si>
  <si>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</si>
  <si>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</si>
  <si>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</si>
  <si>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</si>
  <si>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</si>
  <si>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</si>
  <si>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</si>
  <si>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</si>
  <si>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</si>
  <si>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</si>
  <si>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</si>
  <si>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</si>
  <si>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</si>
  <si>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</si>
  <si>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</si>
  <si>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</si>
  <si>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</si>
  <si>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</si>
  <si>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</si>
  <si>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</si>
  <si>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</si>
  <si>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</si>
  <si>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</si>
  <si>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</si>
  <si>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</si>
  <si>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</si>
  <si>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</si>
  <si>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</si>
  <si>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</si>
  <si>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</si>
  <si>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</si>
  <si>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</si>
  <si>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</si>
  <si>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</si>
  <si>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</si>
  <si>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</si>
  <si>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</si>
  <si>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</si>
  <si>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</si>
  <si>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</si>
  <si>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</si>
  <si>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</si>
  <si>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</si>
  <si>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</si>
  <si>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</si>
  <si>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</si>
  <si>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</si>
  <si>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</si>
  <si>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</si>
  <si>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</si>
  <si>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</si>
  <si>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</si>
  <si>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</si>
  <si>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</si>
  <si>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</si>
  <si>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</si>
  <si>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</si>
  <si>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</si>
  <si>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</si>
  <si>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</si>
  <si>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</si>
  <si>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</si>
  <si>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</si>
  <si>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</si>
  <si>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</si>
  <si>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</si>
  <si>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</si>
  <si>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</si>
  <si>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</si>
  <si>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</si>
  <si>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</si>
  <si>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</si>
  <si>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</si>
  <si>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</si>
  <si>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</si>
  <si>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</si>
  <si>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</si>
  <si>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</si>
  <si>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</si>
  <si>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</si>
  <si>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</si>
  <si>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</si>
  <si>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</si>
  <si>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</si>
  <si>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</si>
  <si>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</si>
  <si>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</si>
  <si>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</si>
  <si>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</si>
  <si>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</si>
  <si>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</si>
  <si>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</si>
  <si>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</si>
  <si>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</si>
  <si>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</si>
  <si>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</si>
  <si>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</si>
  <si>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</si>
  <si>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</si>
  <si>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</si>
  <si>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</si>
  <si>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</si>
  <si>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</si>
  <si>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</si>
  <si>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</si>
  <si>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</si>
  <si>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</si>
  <si>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</si>
  <si>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</si>
  <si>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</si>
  <si>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</si>
  <si>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</si>
  <si>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</si>
  <si>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</si>
  <si>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</si>
  <si>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</si>
  <si>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</si>
  <si>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</si>
  <si>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</si>
  <si>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</si>
  <si>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</si>
  <si>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</si>
  <si>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</si>
  <si>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</si>
  <si>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</si>
  <si>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</si>
  <si>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</si>
  <si>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</si>
  <si>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</si>
  <si>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</si>
  <si>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</si>
  <si>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</si>
  <si>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</si>
  <si>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</si>
  <si>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</si>
  <si>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</si>
  <si>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</si>
  <si>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</si>
  <si>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</si>
  <si>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</si>
  <si>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</si>
  <si>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</si>
  <si>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</si>
  <si>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</si>
  <si>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</si>
  <si>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</si>
  <si>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</si>
  <si>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</si>
  <si>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</si>
  <si>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</si>
  <si>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</si>
  <si>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</si>
  <si>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</si>
  <si>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</si>
  <si>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</si>
  <si>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</si>
  <si>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</si>
  <si>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</si>
  <si>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</si>
  <si>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</si>
  <si>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</si>
  <si>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</si>
  <si>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</si>
  <si>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</si>
  <si>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</si>
  <si>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</si>
  <si>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</si>
  <si>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</si>
  <si>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</si>
  <si>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</si>
  <si>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</si>
  <si>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</si>
  <si>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</si>
  <si>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</si>
  <si>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</si>
  <si>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</si>
  <si>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</si>
  <si>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</si>
  <si>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</si>
  <si>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</si>
  <si>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</si>
  <si>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</si>
  <si>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</si>
  <si>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</si>
  <si>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</si>
  <si>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</si>
  <si>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</si>
  <si>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</si>
  <si>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</si>
  <si>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</si>
  <si>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</si>
  <si>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</si>
  <si>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</si>
  <si>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</si>
  <si>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</si>
  <si>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</si>
  <si>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</si>
  <si>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</si>
  <si>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</si>
  <si>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</si>
  <si>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</si>
  <si>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</si>
  <si>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</si>
  <si>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</si>
  <si>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</si>
  <si>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</si>
  <si>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</si>
  <si>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</si>
  <si>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</si>
  <si>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</si>
  <si>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</si>
  <si>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</si>
  <si>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</si>
  <si>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</si>
  <si>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</si>
  <si>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</si>
  <si>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</si>
  <si>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</si>
  <si>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</si>
  <si>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</si>
  <si>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</si>
  <si>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</si>
  <si>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</si>
  <si>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</si>
  <si>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</si>
  <si>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</si>
  <si>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</si>
  <si>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</si>
  <si>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</si>
  <si>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</si>
  <si>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</si>
  <si>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</si>
  <si>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</si>
  <si>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</si>
  <si>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</si>
  <si>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</si>
  <si>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</si>
  <si>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</si>
  <si>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</si>
  <si>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</si>
  <si>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</si>
  <si>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</si>
  <si>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</si>
  <si>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</si>
  <si>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</si>
  <si>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</si>
  <si>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</si>
  <si>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</si>
  <si>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</si>
  <si>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</si>
  <si>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</si>
  <si>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</si>
  <si>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</si>
  <si>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</si>
  <si>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</si>
  <si>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</si>
  <si>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</si>
  <si>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</si>
  <si>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</si>
  <si>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</si>
  <si>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</si>
  <si>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</si>
  <si>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</si>
  <si>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</si>
  <si>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</si>
  <si>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</si>
  <si>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</si>
  <si>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</si>
  <si>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</si>
  <si>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</si>
  <si>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</si>
  <si>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</si>
  <si>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</si>
  <si>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</si>
  <si>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</si>
  <si>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</si>
  <si>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</si>
  <si>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</si>
  <si>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</si>
  <si>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</si>
  <si>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</si>
  <si>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</si>
  <si>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</si>
  <si>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</si>
  <si>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</si>
  <si>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</si>
  <si>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</si>
  <si>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</si>
  <si>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</si>
  <si>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</si>
  <si>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</si>
  <si>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</si>
  <si>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</si>
  <si>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</si>
  <si>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</si>
  <si>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</si>
  <si>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</si>
  <si>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</si>
  <si>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</si>
  <si>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</si>
  <si>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</si>
  <si>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</si>
  <si>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</si>
  <si>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</si>
  <si>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</si>
  <si>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</si>
  <si>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</si>
  <si>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</si>
  <si>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</si>
  <si>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</si>
  <si>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</si>
  <si>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</si>
  <si>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</si>
  <si>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</si>
  <si>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</si>
  <si>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</si>
  <si>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</si>
  <si>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</si>
  <si>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</si>
  <si>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</si>
  <si>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</si>
  <si>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</si>
  <si>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</si>
  <si>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</si>
  <si>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</si>
  <si>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</si>
  <si>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</si>
  <si>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</si>
  <si>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</si>
  <si>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</si>
  <si>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</si>
  <si>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</si>
  <si>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</si>
  <si>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</si>
  <si>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</si>
  <si>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</si>
  <si>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</si>
  <si>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</si>
  <si>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</si>
  <si>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</si>
  <si>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</si>
  <si>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</si>
  <si>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</si>
  <si>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</si>
  <si>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</si>
  <si>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</si>
  <si>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</si>
  <si>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</si>
  <si>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</si>
  <si>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</si>
  <si>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</si>
  <si>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</si>
  <si>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</si>
  <si>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</si>
  <si>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</si>
  <si>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</si>
  <si>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</si>
  <si>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</si>
  <si>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</si>
  <si>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</si>
  <si>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</si>
  <si>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</si>
  <si>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</si>
  <si>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</si>
  <si>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</si>
  <si>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</si>
  <si>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</si>
  <si>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</si>
  <si>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</si>
  <si>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</si>
  <si>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</si>
  <si>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</si>
  <si>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</si>
  <si>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</si>
  <si>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</si>
  <si>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</si>
  <si>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</si>
  <si>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</si>
  <si>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</si>
  <si>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</si>
  <si>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</si>
  <si>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</si>
  <si>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</si>
  <si>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</si>
  <si>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</si>
  <si>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</si>
  <si>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</si>
  <si>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</si>
  <si>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</si>
  <si>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</si>
  <si>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</si>
  <si>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</si>
  <si>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</si>
  <si>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</si>
  <si>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</si>
  <si>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</si>
  <si>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</si>
  <si>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</si>
  <si>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</si>
  <si>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</si>
  <si>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</si>
  <si>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</si>
  <si>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</si>
  <si>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</si>
  <si>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</si>
  <si>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</si>
  <si>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</si>
  <si>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</si>
  <si>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</si>
  <si>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</si>
  <si>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</si>
  <si>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</si>
  <si>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</si>
  <si>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</si>
  <si>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</si>
  <si>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</si>
  <si>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</si>
  <si>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</si>
  <si>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</si>
  <si>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</si>
  <si>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</si>
  <si>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</si>
  <si>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</si>
  <si>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</si>
  <si>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</si>
  <si>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</si>
  <si>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</si>
  <si>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</si>
  <si>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</si>
  <si>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</si>
  <si>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</si>
  <si>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</si>
  <si>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</si>
  <si>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</si>
  <si>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</si>
  <si>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</si>
  <si>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</si>
  <si>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</si>
  <si>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</si>
  <si>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</si>
  <si>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</si>
  <si>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</si>
  <si>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</si>
  <si>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</si>
  <si>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</si>
  <si>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</si>
  <si>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</si>
  <si>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</si>
  <si>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</si>
  <si>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</si>
  <si>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</si>
  <si>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</si>
  <si>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</si>
  <si>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</si>
  <si>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</si>
  <si>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</si>
  <si>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</si>
  <si>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</si>
  <si>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</si>
  <si>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</si>
  <si>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</si>
  <si>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</si>
  <si>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</si>
  <si>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</si>
  <si>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</si>
  <si>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</si>
  <si>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</si>
  <si>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</si>
  <si>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</si>
  <si>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</si>
  <si>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</si>
  <si>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</si>
  <si>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</si>
  <si>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</si>
  <si>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</si>
  <si>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</si>
  <si>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</si>
  <si>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</si>
  <si>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</si>
  <si>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</si>
  <si>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</si>
  <si>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</si>
  <si>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</si>
  <si>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</si>
  <si>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</si>
  <si>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</si>
  <si>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</si>
  <si>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</si>
  <si>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</si>
  <si>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</si>
  <si>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</si>
  <si>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</si>
  <si>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</si>
  <si>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</si>
  <si>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</si>
  <si>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</si>
  <si>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</si>
  <si>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</si>
  <si>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</si>
  <si>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</si>
  <si>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</si>
  <si>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</si>
  <si>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</si>
  <si>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</si>
  <si>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</si>
  <si>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</si>
  <si>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</si>
  <si>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</si>
  <si>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</si>
  <si>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</si>
  <si>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</si>
  <si>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</si>
  <si>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</si>
  <si>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</si>
  <si>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</si>
  <si>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</si>
  <si>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</si>
  <si>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</si>
  <si>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</si>
  <si>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</si>
  <si>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</si>
  <si>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</si>
  <si>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</si>
  <si>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</si>
  <si>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</si>
  <si>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</si>
  <si>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</si>
  <si>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</si>
  <si>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</si>
  <si>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</si>
  <si>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</si>
  <si>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</si>
  <si>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</si>
  <si>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</si>
  <si>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</si>
  <si>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</si>
  <si>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</si>
  <si>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</si>
  <si>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</si>
  <si>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</si>
  <si>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</si>
  <si>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</si>
  <si>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</si>
  <si>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</si>
  <si>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</si>
  <si>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</si>
  <si>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</si>
  <si>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</si>
  <si>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</si>
  <si>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</si>
  <si>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</si>
  <si>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</si>
  <si>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</si>
  <si>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</si>
  <si>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</si>
  <si>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</si>
  <si>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</si>
  <si>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</si>
  <si>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</si>
  <si>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</si>
  <si>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</si>
  <si>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</si>
  <si>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</si>
  <si>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</si>
  <si>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</si>
  <si>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</si>
  <si>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</si>
  <si>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</si>
  <si>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</si>
  <si>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</si>
  <si>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</si>
  <si>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</si>
  <si>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</si>
  <si>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</si>
  <si>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</si>
  <si>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</si>
  <si>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</si>
  <si>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</si>
  <si>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</si>
  <si>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</si>
  <si>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</si>
  <si>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</si>
  <si>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</si>
  <si>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</si>
  <si>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</si>
  <si>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</si>
  <si>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</si>
  <si>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</si>
  <si>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</si>
  <si>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</si>
  <si>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</si>
  <si>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</si>
  <si>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</si>
  <si>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</si>
  <si>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</si>
  <si>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</si>
  <si>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</si>
  <si>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</si>
  <si>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</si>
  <si>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</si>
  <si>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</si>
  <si>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</si>
  <si>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</si>
  <si>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</si>
  <si>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</si>
  <si>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</si>
  <si>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</si>
  <si>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</si>
  <si>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</si>
  <si>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</si>
  <si>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</si>
  <si>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</si>
  <si>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</si>
  <si>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</si>
  <si>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</si>
  <si>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</si>
  <si>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</si>
  <si>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</si>
  <si>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</si>
  <si>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</si>
  <si>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</si>
  <si>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</si>
  <si>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</si>
  <si>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</si>
  <si>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</si>
  <si>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</si>
  <si>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</si>
  <si>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</si>
  <si>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</si>
  <si>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</si>
  <si>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</si>
  <si>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</si>
  <si>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</si>
  <si>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</si>
  <si>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</si>
  <si>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</si>
  <si>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</si>
  <si>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</si>
  <si>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</si>
  <si>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</si>
  <si>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</si>
  <si>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</si>
  <si>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</si>
  <si>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</si>
  <si>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</si>
  <si>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</si>
  <si>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</si>
  <si>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</si>
  <si>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</si>
  <si>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</si>
  <si>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</si>
  <si>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</si>
  <si>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</si>
  <si>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</si>
  <si>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</si>
  <si>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</si>
  <si>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</si>
  <si>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</si>
  <si>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</si>
  <si>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</si>
  <si>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</si>
  <si>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</si>
  <si>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</si>
  <si>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</si>
  <si>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</si>
  <si>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</si>
  <si>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</si>
  <si>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</si>
  <si>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</si>
  <si>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</si>
  <si>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</si>
  <si>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</si>
  <si>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</si>
  <si>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</si>
  <si>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</si>
  <si>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</si>
  <si>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</si>
  <si>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</si>
  <si>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</si>
  <si>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</si>
  <si>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</si>
  <si>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</si>
  <si>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</si>
  <si>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</si>
  <si>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</si>
  <si>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</si>
  <si>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</si>
  <si>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</si>
  <si>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</si>
  <si>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</si>
  <si>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</si>
  <si>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</si>
  <si>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</si>
  <si>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</si>
  <si>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</si>
  <si>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</si>
  <si>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</si>
  <si>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</si>
  <si>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</si>
  <si>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</si>
  <si>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</si>
  <si>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</si>
  <si>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</si>
  <si>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</si>
  <si>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</si>
  <si>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</si>
  <si>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</si>
  <si>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</si>
  <si>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</si>
  <si>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</si>
  <si>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</si>
  <si>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</si>
  <si>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</si>
  <si>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</si>
  <si>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</si>
  <si>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</si>
  <si>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</si>
  <si>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</si>
  <si>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</si>
  <si>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</si>
  <si>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</si>
  <si>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</si>
  <si>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</si>
  <si>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</si>
  <si>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</si>
  <si>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</si>
  <si>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</si>
  <si>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</si>
  <si>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</si>
  <si>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</si>
  <si>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</si>
  <si>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</si>
  <si>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</si>
  <si>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</si>
  <si>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</si>
  <si>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</si>
  <si>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</si>
  <si>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</si>
  <si>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</si>
  <si>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</si>
  <si>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</si>
  <si>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</si>
  <si>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</si>
  <si>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</si>
  <si>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</si>
  <si>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</si>
  <si>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</si>
  <si>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</si>
  <si>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</si>
  <si>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</si>
  <si>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</si>
  <si>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</si>
  <si>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</si>
  <si>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</si>
  <si>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</si>
  <si>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</si>
  <si>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</si>
  <si>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</si>
  <si>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</si>
  <si>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</si>
  <si>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</si>
  <si>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</si>
  <si>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</si>
  <si>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</si>
  <si>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</si>
  <si>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</si>
  <si>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</si>
  <si>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</si>
  <si>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</si>
  <si>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</si>
  <si>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</si>
  <si>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</si>
  <si>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</si>
  <si>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</si>
  <si>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</si>
  <si>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</si>
  <si>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</si>
  <si>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</si>
  <si>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</si>
  <si>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</si>
  <si>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</si>
  <si>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</si>
  <si>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</si>
  <si>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</si>
  <si>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</si>
  <si>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</si>
  <si>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</si>
  <si>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</si>
  <si>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</si>
  <si>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</si>
  <si>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</si>
  <si>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</si>
  <si>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</si>
  <si>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</si>
  <si>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</si>
  <si>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</si>
  <si>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</si>
  <si>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</si>
  <si>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</si>
  <si>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</si>
  <si>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</si>
  <si>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</si>
  <si>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</si>
  <si>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</si>
  <si>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</si>
  <si>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</si>
  <si>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</si>
  <si>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</si>
  <si>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</si>
  <si>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</si>
  <si>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</si>
  <si>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</si>
  <si>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</si>
  <si>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</si>
  <si>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</si>
  <si>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</si>
  <si>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</si>
  <si>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</si>
  <si>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</si>
  <si>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</si>
  <si>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</si>
  <si>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</si>
  <si>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</si>
  <si>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</si>
  <si>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</si>
  <si>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</si>
  <si>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</si>
  <si>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</si>
  <si>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</si>
  <si>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</si>
  <si>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</si>
  <si>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</si>
  <si>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</si>
  <si>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</si>
  <si>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</si>
  <si>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</si>
  <si>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</si>
  <si>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</si>
  <si>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</si>
  <si>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</si>
  <si>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</si>
  <si>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</si>
  <si>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</si>
  <si>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</si>
  <si>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</si>
  <si>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</si>
  <si>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</si>
  <si>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</si>
  <si>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</si>
  <si>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</si>
  <si>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</si>
  <si>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</si>
  <si>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</si>
  <si>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</si>
  <si>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</si>
  <si>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</si>
  <si>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</si>
  <si>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</si>
  <si>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</si>
  <si>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</si>
  <si>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</si>
  <si>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</si>
  <si>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</si>
  <si>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</si>
  <si>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</si>
  <si>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</si>
  <si>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</si>
  <si>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</si>
  <si>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</si>
  <si>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</si>
  <si>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</si>
  <si>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</si>
  <si>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</si>
  <si>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</si>
  <si>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</si>
  <si>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</si>
  <si>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</si>
  <si>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</si>
  <si>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</si>
  <si>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</si>
  <si>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</si>
  <si>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</si>
  <si>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</si>
  <si>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</si>
  <si>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</si>
  <si>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</si>
  <si>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</si>
  <si>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</si>
  <si>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</si>
  <si>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</si>
  <si>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</si>
  <si>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</si>
  <si>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</si>
  <si>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</si>
  <si>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</si>
  <si>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</si>
  <si>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</si>
  <si>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</si>
  <si>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</si>
  <si>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</si>
  <si>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</si>
  <si>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</si>
  <si>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</si>
  <si>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</si>
  <si>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</si>
  <si>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</si>
  <si>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</si>
  <si>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</si>
  <si>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</si>
  <si>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</si>
  <si>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</si>
  <si>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</si>
  <si>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</si>
  <si>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</si>
  <si>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</si>
  <si>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</si>
  <si>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</si>
  <si>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</si>
  <si>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</si>
  <si>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</si>
  <si>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</si>
  <si>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</si>
  <si>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</si>
  <si>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</si>
  <si>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</si>
  <si>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</si>
  <si>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</si>
  <si>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</si>
  <si>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</si>
  <si>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</si>
  <si>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</si>
  <si>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</si>
  <si>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</si>
  <si>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</si>
  <si>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</si>
  <si>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</si>
  <si>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</si>
  <si>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</si>
  <si>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</si>
  <si>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</si>
  <si>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</si>
  <si>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</si>
  <si>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</si>
  <si>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</si>
  <si>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</si>
  <si>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</si>
  <si>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</si>
  <si>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</si>
  <si>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</si>
  <si>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</si>
  <si>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</si>
  <si>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</si>
  <si>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</si>
  <si>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</si>
  <si>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</si>
  <si>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</si>
  <si>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</si>
  <si>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</si>
  <si>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</si>
  <si>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</si>
  <si>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</si>
  <si>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</si>
  <si>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</si>
  <si>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</si>
  <si>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</si>
  <si>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</si>
  <si>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</si>
  <si>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</si>
  <si>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</si>
  <si>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</si>
  <si>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</si>
  <si>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</si>
  <si>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</si>
  <si>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</si>
  <si>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</si>
  <si>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</si>
  <si>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</si>
  <si>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</si>
  <si>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</si>
  <si>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</si>
  <si>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</si>
  <si>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</si>
  <si>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</si>
  <si>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</si>
  <si>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</si>
  <si>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</si>
  <si>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</si>
  <si>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</si>
  <si>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</si>
  <si>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</si>
  <si>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</si>
  <si>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</si>
  <si>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</si>
  <si>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</si>
  <si>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</si>
  <si>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</si>
  <si>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</si>
  <si>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</si>
  <si>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</si>
  <si>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</si>
  <si>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</si>
  <si>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</si>
  <si>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</si>
  <si>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</si>
  <si>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</si>
  <si>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</si>
  <si>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</si>
  <si>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</si>
  <si>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</si>
  <si>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</si>
  <si>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</si>
  <si>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</si>
  <si>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</si>
  <si>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</si>
  <si>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</si>
  <si>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</si>
  <si>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</si>
  <si>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</si>
  <si>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</si>
  <si>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</si>
  <si>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</si>
  <si>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</si>
  <si>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</si>
  <si>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</si>
  <si>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</si>
  <si>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</si>
  <si>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</si>
  <si>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</si>
  <si>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</si>
  <si>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</si>
  <si>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</si>
  <si>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</si>
  <si>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</si>
  <si>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</si>
  <si>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</si>
  <si>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</si>
  <si>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</si>
  <si>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</si>
  <si>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</si>
  <si>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</si>
  <si>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</si>
  <si>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</si>
  <si>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</si>
  <si>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</si>
  <si>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</si>
  <si>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</si>
  <si>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</si>
  <si>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</si>
  <si>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</si>
  <si>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</si>
  <si>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</si>
  <si>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</si>
  <si>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</si>
  <si>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</si>
  <si>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</si>
  <si>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</si>
  <si>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</si>
  <si>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</si>
  <si>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</si>
  <si>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</si>
  <si>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</si>
  <si>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</si>
  <si>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</si>
  <si>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</si>
  <si>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</si>
  <si>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</si>
  <si>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</si>
  <si>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</si>
  <si>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</si>
  <si>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</si>
  <si>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</si>
  <si>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</si>
  <si>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</si>
  <si>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</si>
  <si>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</si>
  <si>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</si>
  <si>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</si>
  <si>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</si>
  <si>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</si>
  <si>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</si>
  <si>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</si>
  <si>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</si>
  <si>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</si>
  <si>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</si>
  <si>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</si>
  <si>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</si>
  <si>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</si>
  <si>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</si>
  <si>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</si>
  <si>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</si>
  <si>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</si>
  <si>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</si>
  <si>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</si>
  <si>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</si>
  <si>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</si>
  <si>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</si>
  <si>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</si>
  <si>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</si>
  <si>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</si>
  <si>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</si>
  <si>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</si>
  <si>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</si>
  <si>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</si>
  <si>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</si>
  <si>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</si>
  <si>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</si>
  <si>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</si>
  <si>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</si>
  <si>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</si>
  <si>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</si>
  <si>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</si>
  <si>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</si>
  <si>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</si>
  <si>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</si>
  <si>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</si>
  <si>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</si>
  <si>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</si>
  <si>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</si>
  <si>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</si>
  <si>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</si>
  <si>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</si>
  <si>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</si>
  <si>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</si>
  <si>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</si>
  <si>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</si>
  <si>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</si>
  <si>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</si>
  <si>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</si>
  <si>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</si>
  <si>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</si>
  <si>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</si>
  <si>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</si>
  <si>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</si>
  <si>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</si>
  <si>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</si>
  <si>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</si>
  <si>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</si>
  <si>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</si>
  <si>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</si>
  <si>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</si>
  <si>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</si>
  <si>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</si>
  <si>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</si>
  <si>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</si>
  <si>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</si>
  <si>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</si>
  <si>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</si>
  <si>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</si>
  <si>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</si>
  <si>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</si>
  <si>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</si>
  <si>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</si>
  <si>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</si>
  <si>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</si>
  <si>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</si>
  <si>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</si>
  <si>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</si>
  <si>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</si>
  <si>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</si>
  <si>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</si>
  <si>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</si>
  <si>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</si>
  <si>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</si>
  <si>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</si>
  <si>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</si>
  <si>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</si>
  <si>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</si>
  <si>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</si>
  <si>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</si>
  <si>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</si>
  <si>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</si>
  <si>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</si>
  <si>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</si>
  <si>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</si>
  <si>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</si>
  <si>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</si>
  <si>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</si>
  <si>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</si>
  <si>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</si>
  <si>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</si>
  <si>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</si>
  <si>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</si>
  <si>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</si>
  <si>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</si>
  <si>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</si>
  <si>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</si>
  <si>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</si>
  <si>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</si>
  <si>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</si>
  <si>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</si>
  <si>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</si>
  <si>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</si>
  <si>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</si>
  <si>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</si>
  <si>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</si>
  <si>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</si>
  <si>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</si>
  <si>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</si>
  <si>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</si>
  <si>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</si>
  <si>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</si>
  <si>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</si>
  <si>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</si>
  <si>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</si>
  <si>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</si>
  <si>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</si>
  <si>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</si>
  <si>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</si>
  <si>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</si>
  <si>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</si>
  <si>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</si>
  <si>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</si>
  <si>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</si>
  <si>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</si>
  <si>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</si>
  <si>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</si>
  <si>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</si>
  <si>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</si>
  <si>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</si>
  <si>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</si>
  <si>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</si>
  <si>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</si>
  <si>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</si>
  <si>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</si>
  <si>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</si>
  <si>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</si>
  <si>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</si>
  <si>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</si>
  <si>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</si>
  <si>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</si>
  <si>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</si>
  <si>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</si>
  <si>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</si>
  <si>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</si>
  <si>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</si>
  <si>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</si>
  <si>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</si>
  <si>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</si>
  <si>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</si>
  <si>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</si>
  <si>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</si>
  <si>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</si>
  <si>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</si>
  <si>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</si>
  <si>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</si>
  <si>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</si>
  <si>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</si>
  <si>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</si>
  <si>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</si>
  <si>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</si>
  <si>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</si>
  <si>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</si>
  <si>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</si>
  <si>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</si>
  <si>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</si>
  <si>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</si>
  <si>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</si>
  <si>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</si>
  <si>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</si>
  <si>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</si>
  <si>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</si>
  <si>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</si>
  <si>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</si>
  <si>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</si>
  <si>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</si>
  <si>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</si>
  <si>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</si>
  <si>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</si>
  <si>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</si>
  <si>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</si>
  <si>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</si>
  <si>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</si>
  <si>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</si>
  <si>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</si>
  <si>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</si>
  <si>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</si>
  <si>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</si>
  <si>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</si>
  <si>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</si>
  <si>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</si>
  <si>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</si>
  <si>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</si>
  <si>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</si>
  <si>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</si>
  <si>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</si>
  <si>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</si>
  <si>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</si>
  <si>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</si>
  <si>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</si>
  <si>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</si>
  <si>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</si>
  <si>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</si>
  <si>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</si>
  <si>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</si>
  <si>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</si>
  <si>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</si>
  <si>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</si>
  <si>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</si>
  <si>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</si>
  <si>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</si>
  <si>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</si>
  <si>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</si>
  <si>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</si>
  <si>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</si>
  <si>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</si>
  <si>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</si>
  <si>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</si>
  <si>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</si>
  <si>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</si>
  <si>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</si>
  <si>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</si>
  <si>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</si>
  <si>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</si>
  <si>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</si>
  <si>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</si>
  <si>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</si>
  <si>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</si>
  <si>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</si>
  <si>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</si>
  <si>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</si>
  <si>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</si>
  <si>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</si>
  <si>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</si>
  <si>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</si>
  <si>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</si>
  <si>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</si>
  <si>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</si>
  <si>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</si>
  <si>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</si>
  <si>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</si>
  <si>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</si>
  <si>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</si>
  <si>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</si>
  <si>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</si>
  <si>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</si>
  <si>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</si>
  <si>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</si>
  <si>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</si>
  <si>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</si>
  <si>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</si>
  <si>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</si>
  <si>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</si>
  <si>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</si>
  <si>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</si>
  <si>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</si>
  <si>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</si>
  <si>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</si>
  <si>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</si>
  <si>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</si>
  <si>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</si>
  <si>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</si>
  <si>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</si>
  <si>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</si>
  <si>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</si>
  <si>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</si>
  <si>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</si>
  <si>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</si>
  <si>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</si>
  <si>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</si>
  <si>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</si>
  <si>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</si>
  <si>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</si>
  <si>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</si>
  <si>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</si>
  <si>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</si>
  <si>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</si>
  <si>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</si>
  <si>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</si>
  <si>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</si>
  <si>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</si>
  <si>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</si>
  <si>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</si>
  <si>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</si>
  <si>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</si>
  <si>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</si>
  <si>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</si>
  <si>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</si>
  <si>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</si>
  <si>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</si>
  <si>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</si>
  <si>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</si>
  <si>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</si>
  <si>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</si>
  <si>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</si>
  <si>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</si>
  <si>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</si>
  <si>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</si>
  <si>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</si>
  <si>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</si>
  <si>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</si>
  <si>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</si>
  <si>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</si>
  <si>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</si>
  <si>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</si>
  <si>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</si>
  <si>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</si>
  <si>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</si>
  <si>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</si>
  <si>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</si>
  <si>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</si>
  <si>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</si>
  <si>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</si>
  <si>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</si>
  <si>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</si>
  <si>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</si>
  <si>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</si>
  <si>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</si>
  <si>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</si>
  <si>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</si>
  <si>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</si>
  <si>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</si>
  <si>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</si>
  <si>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</si>
  <si>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</si>
  <si>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</si>
  <si>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</si>
  <si>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</si>
  <si>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</si>
  <si>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</si>
  <si>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</si>
  <si>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</si>
  <si>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</si>
  <si>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</si>
  <si>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</si>
  <si>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</si>
  <si>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</si>
  <si>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</si>
  <si>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</si>
  <si>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</si>
  <si>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</si>
  <si>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</si>
  <si>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</si>
  <si>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</si>
  <si>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</si>
  <si>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</si>
  <si>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</si>
  <si>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</si>
  <si>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</si>
  <si>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</si>
  <si>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</si>
  <si>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</si>
  <si>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</si>
  <si>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</si>
  <si>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</si>
  <si>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</si>
  <si>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</si>
  <si>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</si>
  <si>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</si>
  <si>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</si>
  <si>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</si>
  <si>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</si>
  <si>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</si>
  <si>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</si>
  <si>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</si>
  <si>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</si>
  <si>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</si>
  <si>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</si>
  <si>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</si>
  <si>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</si>
  <si>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</si>
  <si>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</si>
  <si>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</si>
  <si>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</si>
  <si>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</si>
  <si>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</si>
  <si>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</si>
  <si>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</si>
  <si>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</si>
  <si>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</si>
  <si>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</si>
  <si>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</si>
  <si>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</si>
  <si>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</si>
  <si>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</si>
  <si>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</si>
  <si>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</si>
  <si>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</si>
  <si>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</si>
  <si>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</si>
  <si>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</si>
  <si>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</si>
  <si>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</si>
  <si>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</si>
  <si>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</si>
  <si>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</si>
  <si>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</si>
  <si>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</si>
  <si>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</si>
  <si>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</si>
  <si>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</si>
  <si>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</si>
  <si>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</si>
  <si>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</si>
  <si>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</si>
  <si>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</si>
  <si>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</si>
  <si>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</si>
  <si>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</si>
  <si>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</si>
  <si>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</si>
  <si>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</si>
  <si>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</si>
  <si>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</si>
  <si>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</si>
  <si>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</si>
  <si>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</si>
  <si>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</si>
  <si>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</si>
  <si>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</si>
  <si>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</si>
  <si>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</si>
  <si>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</si>
  <si>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</si>
  <si>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</si>
  <si>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</si>
  <si>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</si>
  <si>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</si>
  <si>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</si>
  <si>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</si>
  <si>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</si>
  <si>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</si>
  <si>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</si>
  <si>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</si>
  <si>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</si>
  <si>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</si>
  <si>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</si>
  <si>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</si>
  <si>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</si>
  <si>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</si>
  <si>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</si>
  <si>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</si>
  <si>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</si>
  <si>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</si>
  <si>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</si>
  <si>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</si>
  <si>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</si>
  <si>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</si>
  <si>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</si>
  <si>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</si>
  <si>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</si>
  <si>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</si>
  <si>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</si>
  <si>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</si>
  <si>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</si>
  <si>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</si>
  <si>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</si>
  <si>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</si>
  <si>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</si>
  <si>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</si>
  <si>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</si>
  <si>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</si>
  <si>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</si>
  <si>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</si>
  <si>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</si>
  <si>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</si>
  <si>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</si>
  <si>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</si>
  <si>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</si>
  <si>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</si>
  <si>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</si>
  <si>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</si>
  <si>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</si>
  <si>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</si>
  <si>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</si>
  <si>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</si>
  <si>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</si>
  <si>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</si>
  <si>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</si>
  <si>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</si>
  <si>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</si>
  <si>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</si>
  <si>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</si>
  <si>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</si>
  <si>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</si>
  <si>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</si>
  <si>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</si>
  <si>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</si>
  <si>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</si>
  <si>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</si>
  <si>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</si>
  <si>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</si>
  <si>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</si>
  <si>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</si>
  <si>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</si>
  <si>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</si>
  <si>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</si>
  <si>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</si>
  <si>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</si>
  <si>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</si>
  <si>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</si>
  <si>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</si>
  <si>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</si>
  <si>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</si>
  <si>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</si>
  <si>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</si>
  <si>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</si>
  <si>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</si>
  <si>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</si>
  <si>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</si>
  <si>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</si>
  <si>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</si>
  <si>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</si>
  <si>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</si>
  <si>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</si>
  <si>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</si>
  <si>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</si>
  <si>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</si>
  <si>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</si>
  <si>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</si>
  <si>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</si>
  <si>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</si>
  <si>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</si>
  <si>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</si>
  <si>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</si>
  <si>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</si>
  <si>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</si>
  <si>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</si>
  <si>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</si>
  <si>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</si>
  <si>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</si>
  <si>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</si>
  <si>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</si>
  <si>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</si>
  <si>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</si>
  <si>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</si>
  <si>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</si>
  <si>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</si>
  <si>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</si>
  <si>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</si>
  <si>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</si>
  <si>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</si>
  <si>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</si>
  <si>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</si>
  <si>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</si>
  <si>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</si>
  <si>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</si>
  <si>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</si>
  <si>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</si>
  <si>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</si>
  <si>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</si>
  <si>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</si>
  <si>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</si>
  <si>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</si>
  <si>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</si>
  <si>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</si>
  <si>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</si>
  <si>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</si>
  <si>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</si>
  <si>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</si>
  <si>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</si>
  <si>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</si>
  <si>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</si>
  <si>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</si>
  <si>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</si>
  <si>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</si>
  <si>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</si>
  <si>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</si>
  <si>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</si>
  <si>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</si>
  <si>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</si>
  <si>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</si>
  <si>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</si>
  <si>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</si>
  <si>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</si>
  <si>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</si>
  <si>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</si>
  <si>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</si>
  <si>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</si>
  <si>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</si>
  <si>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</si>
  <si>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</si>
  <si>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</si>
  <si>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</si>
  <si>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</si>
  <si>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</si>
  <si>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</si>
  <si>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</si>
  <si>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</si>
  <si>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</si>
  <si>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</si>
  <si>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</si>
  <si>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</si>
  <si>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</si>
  <si>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</si>
  <si>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</si>
  <si>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</si>
  <si>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</si>
  <si>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</si>
  <si>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</si>
  <si>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</si>
  <si>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</si>
  <si>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</si>
  <si>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</si>
  <si>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</si>
  <si>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</si>
  <si>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</si>
  <si>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</si>
  <si>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</si>
  <si>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</si>
  <si>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</si>
  <si>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</si>
  <si>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</si>
  <si>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</si>
  <si>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</si>
  <si>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</si>
  <si>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</si>
  <si>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</si>
  <si>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</si>
  <si>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</si>
  <si>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</si>
  <si>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</si>
  <si>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</si>
  <si>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</si>
  <si>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</si>
  <si>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</si>
  <si>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</si>
  <si>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</si>
  <si>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</si>
  <si>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</si>
  <si>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</si>
  <si>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</si>
  <si>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</si>
  <si>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</si>
  <si>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</si>
  <si>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</si>
  <si>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</si>
  <si>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</si>
  <si>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</si>
  <si>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</si>
  <si>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</si>
  <si>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</si>
  <si>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</si>
  <si>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</si>
  <si>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</si>
  <si>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</si>
  <si>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</si>
  <si>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</si>
  <si>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</si>
  <si>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</si>
  <si>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</si>
  <si>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</si>
  <si>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</si>
  <si>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</si>
  <si>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</si>
  <si>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</si>
  <si>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</si>
  <si>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</si>
  <si>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</si>
  <si>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</si>
  <si>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</si>
  <si>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</si>
  <si>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</si>
  <si>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</si>
  <si>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</si>
  <si>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</si>
  <si>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</si>
  <si>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</si>
  <si>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</si>
  <si>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</si>
  <si>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</si>
  <si>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</si>
  <si>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</si>
  <si>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</si>
  <si>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</si>
  <si>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</si>
  <si>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</si>
  <si>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</si>
  <si>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</si>
  <si>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</si>
  <si>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</si>
  <si>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</si>
  <si>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</si>
  <si>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</si>
  <si>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</si>
  <si>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</si>
  <si>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</si>
  <si>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</si>
  <si>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</si>
  <si>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</si>
  <si>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</si>
  <si>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</si>
  <si>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</si>
  <si>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</si>
  <si>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</si>
  <si>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</si>
  <si>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</si>
  <si>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</si>
  <si>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</si>
  <si>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</si>
  <si>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</si>
  <si>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</si>
  <si>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</si>
  <si>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</si>
  <si>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</si>
  <si>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</si>
  <si>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</si>
  <si>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</si>
  <si>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</si>
  <si>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</si>
  <si>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</si>
  <si>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</si>
  <si>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</si>
  <si>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</si>
  <si>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</si>
  <si>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</si>
  <si>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</si>
  <si>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</si>
  <si>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</si>
  <si>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</si>
  <si>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</si>
  <si>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</si>
  <si>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</si>
  <si>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</si>
  <si>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</si>
  <si>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</si>
  <si>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</si>
  <si>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</si>
  <si>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</si>
  <si>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</si>
  <si>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</si>
  <si>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</si>
  <si>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</si>
  <si>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</si>
  <si>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</si>
  <si>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</si>
  <si>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</si>
  <si>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</si>
  <si>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</si>
  <si>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</si>
  <si>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</si>
  <si>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</si>
  <si>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</si>
  <si>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</si>
  <si>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</si>
  <si>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</si>
  <si>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</si>
  <si>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</si>
  <si>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</si>
  <si>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</si>
  <si>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</si>
  <si>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</si>
  <si>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</si>
  <si>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</si>
  <si>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</si>
  <si>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</si>
  <si>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</si>
  <si>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</si>
  <si>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</si>
  <si>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</si>
  <si>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</si>
  <si>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</si>
  <si>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</si>
  <si>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</si>
  <si>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</si>
  <si>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</si>
  <si>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</si>
  <si>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</si>
  <si>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</si>
  <si>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</si>
  <si>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</si>
  <si>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</si>
  <si>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</si>
  <si>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</si>
  <si>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</si>
  <si>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</si>
  <si>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</si>
  <si>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</si>
  <si>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</si>
  <si>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</si>
  <si>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</si>
  <si>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</si>
  <si>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</si>
  <si>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</si>
  <si>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</si>
  <si>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</si>
  <si>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</si>
  <si>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</si>
  <si>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</si>
  <si>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</si>
  <si>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</si>
  <si>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</si>
  <si>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</si>
  <si>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</si>
  <si>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</si>
  <si>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</si>
  <si>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</si>
  <si>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</si>
  <si>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</si>
  <si>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</si>
  <si>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</si>
  <si>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</si>
  <si>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</si>
  <si>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</si>
  <si>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</si>
  <si>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</si>
  <si>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</si>
  <si>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</si>
  <si>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</si>
  <si>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</si>
  <si>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</si>
  <si>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</si>
  <si>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</si>
  <si>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</si>
  <si>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</si>
  <si>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</si>
  <si>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</si>
  <si>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</si>
  <si>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</si>
  <si>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</si>
  <si>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</si>
  <si>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</si>
  <si>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</si>
  <si>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</si>
  <si>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</si>
  <si>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</si>
  <si>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</si>
  <si>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</si>
  <si>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</si>
  <si>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</si>
  <si>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</si>
  <si>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</si>
  <si>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</si>
  <si>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</si>
  <si>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</si>
  <si>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</si>
  <si>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</si>
  <si>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</si>
  <si>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</si>
  <si>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</si>
  <si>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</si>
  <si>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</si>
  <si>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</si>
  <si>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</si>
  <si>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</si>
  <si>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</si>
  <si>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</si>
  <si>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</si>
  <si>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</si>
  <si>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</si>
  <si>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</si>
  <si>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</si>
  <si>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</si>
  <si>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</si>
  <si>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</si>
  <si>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</si>
  <si>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</si>
  <si>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</si>
  <si>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</si>
  <si>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</si>
  <si>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</si>
  <si>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</si>
  <si>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</si>
  <si>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</si>
  <si>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</si>
  <si>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</si>
  <si>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</si>
  <si>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</si>
  <si>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</si>
  <si>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</si>
  <si>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</si>
  <si>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</si>
  <si>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</si>
  <si>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</si>
  <si>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</si>
  <si>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</si>
  <si>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</si>
  <si>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</si>
  <si>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</si>
  <si>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</si>
  <si>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</si>
  <si>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</si>
  <si>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</si>
  <si>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</si>
  <si>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</si>
  <si>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</si>
  <si>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</si>
  <si>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</si>
  <si>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</si>
  <si>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</si>
  <si>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</si>
  <si>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</si>
  <si>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</si>
  <si>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</si>
  <si>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</si>
  <si>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</si>
  <si>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</si>
  <si>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</si>
  <si>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</si>
  <si>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</si>
  <si>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</si>
  <si>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</si>
  <si>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</si>
  <si>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</si>
  <si>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</si>
  <si>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</si>
  <si>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</si>
  <si>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</si>
  <si>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</si>
  <si>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</si>
  <si>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</si>
  <si>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</si>
  <si>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</si>
  <si>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</si>
  <si>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</si>
  <si>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</si>
  <si>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</si>
  <si>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</si>
  <si>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</si>
  <si>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</si>
  <si>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</si>
  <si>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</si>
  <si>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</si>
  <si>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</si>
  <si>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</si>
  <si>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</si>
  <si>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</si>
  <si>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</si>
  <si>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</si>
  <si>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</si>
  <si>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</si>
  <si>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</si>
  <si>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</si>
  <si>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</si>
  <si>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</si>
  <si>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</si>
  <si>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</si>
  <si>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</si>
  <si>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</si>
  <si>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</si>
  <si>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</si>
  <si>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</si>
  <si>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</si>
  <si>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</si>
  <si>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</si>
  <si>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</si>
  <si>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</si>
  <si>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</si>
  <si>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</si>
  <si>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</si>
  <si>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</si>
  <si>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</si>
  <si>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</si>
  <si>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</si>
  <si>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</si>
  <si>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</si>
  <si>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</si>
  <si>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</si>
  <si>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</si>
  <si>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</si>
  <si>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</si>
  <si>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</si>
  <si>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</si>
  <si>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</si>
  <si>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</si>
  <si>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</si>
  <si>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</si>
  <si>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</si>
  <si>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</si>
  <si>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</si>
  <si>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</si>
  <si>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</si>
  <si>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</si>
  <si>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</si>
  <si>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</si>
  <si>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</si>
  <si>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</si>
  <si>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</si>
  <si>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</si>
  <si>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</si>
  <si>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</si>
  <si>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</si>
  <si>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</si>
  <si>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</si>
  <si>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</si>
  <si>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</si>
  <si>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</si>
  <si>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</si>
  <si>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</si>
  <si>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</si>
  <si>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</si>
  <si>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</si>
  <si>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</si>
  <si>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</si>
  <si>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</si>
  <si>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</si>
  <si>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</si>
  <si>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</si>
  <si>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</si>
  <si>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</si>
  <si>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</si>
  <si>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</si>
  <si>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</si>
  <si>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</si>
  <si>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</si>
  <si>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</si>
  <si>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</si>
  <si>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</si>
  <si>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</si>
  <si>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</si>
  <si>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</si>
  <si>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</si>
  <si>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</si>
  <si>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</si>
  <si>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</si>
  <si>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</si>
  <si>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</si>
  <si>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</si>
  <si>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</si>
  <si>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</si>
  <si>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</si>
  <si>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</si>
  <si>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</si>
  <si>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</si>
  <si>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</si>
  <si>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</si>
  <si>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</si>
  <si>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</si>
  <si>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</si>
  <si>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</si>
  <si>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</si>
  <si>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</si>
  <si>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</si>
  <si>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</si>
  <si>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</si>
  <si>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</si>
  <si>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</si>
  <si>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</si>
  <si>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</si>
  <si>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</si>
  <si>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</si>
  <si>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</si>
  <si>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</si>
  <si>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</si>
  <si>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</si>
  <si>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</si>
  <si>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</si>
  <si>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</si>
  <si>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</si>
  <si>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</si>
  <si>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</si>
  <si>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</si>
  <si>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</si>
  <si>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</si>
  <si>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</si>
  <si>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</si>
  <si>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</si>
  <si>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</si>
  <si>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</si>
  <si>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</si>
  <si>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</si>
  <si>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</si>
  <si>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</si>
  <si>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</si>
  <si>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</si>
  <si>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</si>
  <si>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</si>
  <si>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</si>
  <si>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</si>
  <si>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</si>
  <si>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</si>
  <si>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</si>
  <si>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</si>
  <si>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</si>
  <si>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</si>
  <si>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</si>
  <si>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</si>
  <si>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</si>
  <si>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</si>
  <si>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</si>
  <si>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</si>
  <si>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</si>
  <si>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</si>
  <si>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</si>
  <si>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</si>
  <si>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</si>
  <si>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</si>
  <si>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</si>
  <si>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</si>
  <si>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</si>
  <si>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</si>
  <si>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</si>
  <si>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</si>
  <si>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</si>
  <si>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</si>
  <si>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</si>
  <si>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</si>
  <si>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</si>
  <si>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</si>
  <si>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</si>
  <si>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</si>
  <si>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</si>
  <si>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</si>
  <si>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</si>
  <si>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</si>
  <si>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</si>
  <si>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</si>
  <si>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</si>
  <si>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</si>
  <si>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</si>
  <si>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</si>
  <si>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</si>
  <si>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</si>
  <si>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</si>
  <si>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</si>
  <si>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</si>
  <si>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</si>
  <si>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</si>
  <si>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</si>
  <si>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</si>
  <si>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</si>
  <si>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</si>
  <si>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</si>
  <si>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</si>
  <si>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</si>
  <si>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</si>
  <si>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</si>
  <si>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</si>
  <si>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</si>
  <si>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</si>
  <si>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</si>
  <si>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</si>
  <si>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</si>
  <si>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</si>
  <si>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</si>
  <si>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</si>
  <si>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</si>
  <si>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</si>
  <si>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</si>
  <si>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</si>
  <si>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</si>
  <si>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</si>
  <si>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</si>
  <si>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</si>
  <si>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</si>
  <si>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</si>
  <si>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</si>
  <si>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</si>
  <si>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</si>
  <si>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</si>
  <si>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</si>
  <si>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</si>
  <si>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</si>
  <si>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</si>
  <si>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</si>
  <si>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</si>
  <si>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</si>
  <si>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</si>
  <si>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</si>
  <si>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</si>
  <si>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</si>
  <si>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</si>
  <si>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</si>
  <si>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</si>
  <si>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</si>
  <si>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</si>
  <si>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</si>
  <si>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</si>
  <si>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</si>
  <si>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</si>
  <si>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</si>
  <si>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</si>
  <si>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</si>
  <si>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</si>
  <si>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</si>
  <si>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</si>
  <si>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</si>
  <si>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</si>
  <si>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</si>
  <si>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</si>
  <si>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</si>
  <si>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</si>
  <si>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</si>
  <si>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</si>
  <si>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</si>
  <si>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</si>
  <si>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</si>
  <si>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</si>
  <si>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</si>
  <si>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</si>
  <si>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</si>
  <si>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</si>
  <si>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</si>
  <si>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</si>
  <si>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</si>
  <si>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</si>
  <si>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</si>
  <si>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</si>
  <si>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</si>
  <si>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</si>
  <si>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</si>
  <si>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</si>
  <si>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</si>
  <si>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</si>
  <si>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</si>
  <si>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</si>
  <si>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</si>
  <si>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</si>
  <si>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</si>
  <si>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</si>
  <si>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</si>
  <si>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</si>
  <si>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</si>
  <si>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</si>
  <si>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</si>
  <si>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</si>
  <si>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</si>
  <si>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</si>
  <si>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</si>
  <si>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</si>
  <si>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</si>
  <si>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</si>
  <si>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</si>
  <si>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</si>
  <si>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</si>
  <si>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</si>
  <si>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</si>
  <si>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</si>
  <si>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</si>
  <si>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</si>
  <si>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</si>
  <si>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</si>
  <si>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</si>
  <si>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</si>
  <si>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</si>
  <si>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</si>
  <si>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</si>
  <si>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</si>
  <si>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</si>
  <si>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</si>
  <si>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</si>
  <si>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</si>
  <si>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</si>
  <si>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</si>
  <si>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</si>
  <si>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</si>
  <si>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</si>
  <si>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</si>
  <si>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</si>
  <si>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</si>
  <si>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</si>
  <si>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</si>
  <si>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</si>
  <si>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</si>
  <si>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</si>
  <si>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</si>
  <si>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</si>
  <si>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</si>
  <si>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</si>
  <si>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</si>
  <si>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</si>
  <si>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</si>
  <si>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</si>
  <si>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</si>
  <si>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</si>
  <si>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</si>
  <si>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</si>
  <si>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</si>
  <si>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</si>
  <si>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</si>
  <si>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</si>
  <si>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</si>
  <si>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</si>
  <si>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</si>
  <si>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</si>
  <si>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</si>
  <si>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</si>
  <si>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</si>
  <si>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</si>
  <si>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</si>
  <si>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</si>
  <si>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</si>
  <si>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</si>
  <si>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</si>
  <si>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</si>
  <si>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</si>
  <si>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</si>
  <si>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</si>
  <si>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</si>
  <si>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</si>
  <si>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</si>
  <si>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</si>
  <si>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</si>
  <si>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</si>
  <si>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</si>
  <si>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</si>
  <si>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</si>
  <si>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</si>
  <si>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</si>
  <si>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</si>
  <si>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</si>
  <si>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</si>
  <si>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</si>
  <si>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</si>
  <si>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</si>
  <si>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</si>
  <si>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</si>
  <si>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</si>
  <si>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</si>
  <si>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</si>
  <si>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</si>
  <si>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</si>
  <si>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</si>
  <si>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</si>
  <si>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</si>
  <si>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</si>
  <si>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</si>
  <si>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</si>
  <si>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</si>
  <si>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</si>
  <si>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</si>
  <si>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</si>
  <si>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</si>
  <si>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</si>
  <si>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</si>
  <si>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</si>
  <si>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</si>
  <si>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</si>
  <si>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</si>
  <si>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</si>
  <si>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</si>
  <si>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</si>
  <si>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</si>
  <si>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</si>
  <si>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</si>
  <si>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</si>
  <si>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</si>
  <si>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</si>
  <si>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</si>
  <si>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</si>
  <si>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</si>
  <si>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</si>
  <si>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</si>
  <si>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</si>
  <si>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</si>
  <si>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</si>
  <si>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</si>
  <si>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</si>
  <si>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</si>
  <si>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</si>
  <si>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</si>
  <si>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</si>
  <si>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</si>
  <si>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</si>
  <si>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</si>
  <si>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</si>
  <si>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</si>
  <si>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</si>
  <si>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</si>
  <si>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</si>
  <si>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</si>
  <si>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</si>
  <si>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</si>
  <si>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</si>
  <si>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</si>
  <si>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</si>
  <si>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</si>
  <si>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</si>
  <si>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</si>
  <si>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</si>
  <si>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</si>
  <si>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</si>
  <si>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</si>
  <si>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</si>
  <si>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</si>
  <si>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</si>
  <si>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</si>
  <si>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</si>
  <si>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</si>
  <si>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</si>
  <si>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</si>
  <si>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</si>
  <si>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</si>
  <si>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</si>
  <si>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</si>
  <si>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</si>
  <si>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</si>
  <si>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</si>
  <si>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</si>
  <si>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</si>
  <si>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</si>
  <si>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</si>
  <si>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</si>
  <si>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</si>
  <si>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</si>
  <si>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</si>
  <si>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</si>
  <si>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</si>
  <si>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</si>
  <si>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</si>
  <si>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</si>
  <si>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</si>
  <si>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</si>
  <si>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</si>
  <si>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</si>
  <si>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</si>
  <si>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</si>
  <si>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</si>
  <si>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</si>
  <si>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</si>
  <si>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</si>
  <si>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</si>
  <si>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</si>
  <si>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</si>
  <si>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</si>
  <si>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</si>
  <si>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</si>
  <si>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</si>
  <si>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</si>
  <si>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</si>
  <si>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</si>
  <si>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</si>
  <si>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</si>
  <si>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</si>
  <si>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</si>
  <si>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</si>
  <si>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</si>
  <si>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</si>
  <si>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</si>
  <si>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</si>
  <si>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</si>
  <si>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</si>
  <si>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</si>
  <si>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</si>
  <si>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</si>
  <si>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</si>
  <si>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</si>
  <si>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</si>
  <si>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</si>
  <si>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</si>
  <si>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</si>
  <si>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</si>
  <si>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</si>
  <si>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</si>
  <si>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</si>
  <si>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</si>
  <si>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</si>
  <si>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</si>
  <si>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</si>
  <si>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</si>
  <si>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</si>
  <si>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</si>
  <si>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</si>
  <si>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</si>
  <si>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</si>
  <si>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</si>
  <si>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</si>
  <si>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</si>
  <si>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</si>
  <si>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</si>
  <si>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</si>
  <si>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</si>
  <si>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</si>
  <si>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</si>
  <si>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</si>
  <si>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</si>
  <si>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</si>
  <si>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</si>
  <si>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</si>
  <si>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</si>
  <si>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</si>
  <si>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</si>
  <si>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</si>
  <si>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</si>
  <si>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</si>
  <si>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</si>
  <si>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</si>
  <si>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</si>
  <si>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</si>
  <si>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</si>
  <si>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</si>
  <si>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</si>
  <si>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</si>
  <si>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</si>
  <si>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</si>
  <si>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</si>
  <si>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</si>
  <si>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</si>
  <si>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</si>
  <si>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</si>
  <si>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</si>
  <si>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</si>
  <si>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</si>
  <si>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</si>
  <si>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</si>
  <si>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</si>
  <si>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</si>
  <si>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</si>
  <si>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</si>
  <si>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</si>
  <si>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</si>
  <si>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</si>
  <si>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</si>
  <si>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</si>
  <si>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</si>
  <si>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</si>
  <si>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</si>
  <si>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</si>
  <si>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</si>
  <si>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</si>
  <si>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</si>
  <si>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</si>
  <si>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</si>
  <si>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</si>
  <si>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</si>
  <si>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</si>
  <si>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</si>
  <si>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</si>
  <si>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</si>
  <si>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</si>
  <si>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</si>
  <si>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</si>
  <si>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</si>
  <si>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</si>
  <si>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</si>
  <si>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</si>
  <si>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</si>
  <si>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</si>
  <si>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</si>
  <si>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</si>
  <si>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</si>
  <si>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</si>
  <si>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</si>
  <si>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</si>
  <si>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</si>
  <si>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</si>
  <si>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</si>
  <si>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</si>
  <si>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</si>
  <si>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</si>
  <si>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</si>
  <si>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</si>
  <si>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</si>
  <si>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</si>
  <si>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</si>
  <si>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</si>
  <si>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</si>
  <si>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</si>
  <si>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</si>
  <si>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</si>
  <si>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</si>
  <si>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</si>
  <si>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</si>
  <si>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</si>
  <si>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</si>
  <si>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</si>
  <si>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</si>
  <si>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</si>
  <si>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</si>
  <si>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</si>
  <si>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</si>
  <si>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</si>
  <si>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</si>
  <si>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</si>
  <si>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</si>
  <si>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</si>
  <si>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</si>
  <si>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</si>
  <si>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</si>
  <si>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</si>
  <si>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</si>
  <si>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</si>
  <si>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</si>
  <si>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</si>
  <si>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</si>
  <si>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</si>
  <si>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</si>
  <si>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</si>
  <si>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</si>
  <si>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</si>
  <si>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</si>
  <si>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</si>
  <si>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</si>
  <si>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</si>
  <si>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</si>
  <si>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</si>
  <si>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</si>
  <si>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</si>
  <si>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</si>
  <si>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</si>
  <si>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</si>
  <si>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</si>
  <si>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</si>
  <si>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</si>
  <si>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</si>
  <si>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</si>
  <si>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</si>
  <si>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</si>
  <si>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</si>
  <si>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</si>
  <si>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</si>
  <si>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</si>
  <si>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</si>
  <si>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</si>
  <si>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</si>
  <si>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</si>
  <si>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</si>
  <si>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</si>
  <si>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</si>
  <si>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</si>
  <si>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</si>
  <si>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</si>
  <si>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</si>
  <si>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</si>
  <si>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</si>
  <si>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</si>
  <si>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</si>
  <si>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</si>
  <si>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</si>
  <si>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</si>
  <si>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</si>
  <si>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</si>
  <si>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</si>
  <si>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</si>
  <si>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</si>
  <si>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</si>
  <si>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</si>
  <si>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</si>
  <si>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</si>
  <si>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</si>
  <si>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</si>
  <si>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</si>
  <si>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</si>
  <si>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</si>
  <si>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</si>
  <si>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</si>
  <si>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</si>
  <si>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</si>
  <si>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</si>
  <si>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</si>
  <si>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</si>
  <si>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</si>
  <si>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</si>
  <si>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</si>
  <si>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</si>
  <si>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</si>
  <si>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</si>
  <si>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</si>
  <si>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</si>
  <si>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</si>
  <si>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</si>
  <si>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</si>
  <si>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</si>
  <si>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</si>
  <si>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</si>
  <si>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</si>
  <si>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</si>
  <si>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</si>
  <si>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</si>
  <si>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</si>
  <si>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</si>
  <si>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</si>
  <si>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</si>
  <si>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</si>
  <si>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</si>
  <si>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</si>
  <si>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</si>
  <si>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</si>
  <si>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</si>
  <si>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</si>
  <si>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</si>
  <si>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</si>
  <si>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</si>
  <si>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</si>
  <si>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</si>
  <si>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</si>
  <si>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</si>
  <si>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</si>
  <si>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</si>
  <si>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</si>
  <si>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</si>
  <si>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</si>
  <si>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</si>
  <si>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</si>
  <si>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</si>
  <si>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</si>
  <si>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</si>
  <si>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</si>
  <si>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</si>
  <si>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</si>
  <si>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</si>
  <si>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</si>
  <si>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</si>
  <si>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</si>
  <si>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</si>
  <si>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</si>
  <si>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</si>
  <si>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</si>
  <si>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</si>
  <si>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</si>
  <si>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</si>
  <si>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</si>
  <si>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</si>
  <si>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</si>
  <si>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</si>
  <si>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</si>
  <si>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</si>
  <si>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</si>
  <si>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</si>
  <si>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</si>
  <si>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</si>
  <si>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</si>
  <si>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</si>
  <si>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</si>
  <si>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</si>
  <si>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</si>
  <si>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</si>
  <si>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</si>
  <si>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</si>
  <si>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</si>
  <si>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</si>
  <si>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</si>
  <si>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</si>
  <si>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</si>
  <si>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</si>
  <si>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</si>
  <si>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</si>
  <si>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</si>
  <si>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</si>
  <si>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</si>
  <si>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</si>
  <si>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</si>
  <si>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</si>
  <si>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</si>
  <si>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</si>
  <si>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</si>
  <si>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</si>
  <si>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</si>
  <si>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</si>
  <si>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</si>
  <si>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</si>
  <si>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</si>
  <si>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</si>
  <si>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</si>
  <si>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</si>
  <si>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</si>
  <si>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</si>
  <si>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</si>
  <si>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</si>
  <si>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</si>
  <si>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</si>
  <si>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</si>
  <si>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</si>
  <si>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</si>
  <si>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</si>
  <si>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</si>
  <si>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</si>
  <si>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</si>
  <si>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</si>
  <si>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</si>
  <si>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</si>
  <si>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</si>
  <si>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</si>
  <si>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</si>
  <si>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</si>
  <si>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</si>
  <si>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</si>
  <si>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</si>
  <si>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</si>
  <si>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</si>
  <si>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</si>
  <si>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</si>
  <si>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</si>
  <si>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</si>
  <si>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</si>
  <si>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</si>
  <si>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</si>
  <si>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</si>
  <si>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</si>
  <si>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</si>
  <si>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</si>
  <si>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</si>
  <si>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</si>
  <si>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</si>
  <si>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</si>
  <si>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</si>
  <si>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</si>
  <si>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</si>
  <si>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</si>
  <si>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</si>
  <si>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</si>
  <si>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</si>
  <si>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</si>
  <si>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</si>
  <si>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</si>
  <si>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</si>
  <si>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</si>
  <si>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</si>
  <si>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</si>
  <si>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</si>
  <si>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</si>
  <si>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</si>
  <si>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</si>
  <si>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</si>
  <si>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</si>
  <si>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</si>
  <si>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</si>
  <si>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</si>
  <si>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</si>
  <si>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</si>
  <si>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</si>
  <si>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</si>
  <si>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</si>
  <si>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</si>
  <si>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</si>
  <si>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</si>
  <si>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</si>
  <si>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</si>
  <si>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</si>
  <si>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</si>
  <si>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</si>
  <si>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</si>
  <si>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</si>
  <si>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</si>
  <si>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</si>
  <si>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</si>
  <si>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</si>
  <si>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</si>
  <si>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</si>
  <si>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</si>
  <si>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</si>
  <si>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</si>
  <si>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</si>
  <si>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</si>
  <si>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</si>
  <si>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</si>
  <si>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</si>
  <si>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</si>
  <si>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</si>
  <si>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</si>
  <si>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</si>
  <si>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</si>
  <si>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</si>
  <si>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</si>
  <si>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</si>
  <si>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</si>
  <si>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</si>
  <si>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</si>
  <si>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</si>
  <si>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</si>
  <si>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</si>
  <si>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</si>
  <si>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</si>
  <si>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</si>
  <si>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</si>
  <si>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</si>
  <si>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</si>
  <si>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</si>
  <si>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</si>
  <si>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</si>
  <si>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</si>
  <si>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</si>
  <si>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</si>
  <si>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</si>
  <si>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</si>
  <si>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</si>
  <si>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</si>
  <si>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</si>
  <si>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</si>
  <si>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</si>
  <si>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</si>
  <si>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</si>
  <si>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</si>
  <si>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</si>
  <si>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</si>
  <si>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</si>
  <si>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</si>
  <si>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</si>
  <si>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</si>
  <si>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</si>
  <si>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</si>
  <si>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</si>
  <si>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</si>
  <si>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</si>
  <si>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</si>
  <si>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</si>
  <si>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</si>
  <si>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</si>
  <si>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</si>
  <si>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</si>
  <si>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</si>
  <si>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</si>
  <si>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</si>
  <si>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</si>
  <si>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</si>
  <si>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</si>
  <si>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</si>
  <si>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</si>
  <si>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</si>
  <si>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</si>
  <si>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</si>
  <si>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</si>
  <si>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</si>
  <si>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</si>
  <si>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</si>
  <si>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</si>
  <si>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</si>
  <si>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</si>
  <si>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</si>
  <si>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</si>
  <si>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</si>
  <si>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</si>
  <si>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</si>
  <si>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</si>
  <si>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</si>
  <si>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</si>
  <si>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</si>
  <si>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</si>
  <si>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</si>
  <si>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</si>
  <si>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</si>
  <si>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</si>
  <si>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</si>
  <si>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</si>
  <si>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</si>
  <si>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</si>
  <si>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</si>
  <si>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</si>
  <si>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</si>
  <si>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</si>
  <si>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</si>
  <si>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</si>
  <si>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</si>
  <si>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</si>
  <si>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</si>
  <si>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</si>
  <si>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</si>
  <si>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</si>
  <si>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</si>
  <si>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</si>
  <si>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</si>
  <si>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</si>
  <si>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</si>
  <si>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</si>
  <si>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</si>
  <si>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</si>
  <si>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</si>
  <si>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</si>
  <si>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</si>
  <si>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</si>
  <si>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</si>
  <si>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</si>
  <si>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</si>
  <si>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</si>
  <si>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</si>
  <si>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</si>
  <si>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</si>
  <si>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</si>
  <si>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</si>
  <si>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</si>
  <si>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</si>
  <si>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</si>
  <si>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</si>
  <si>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</si>
  <si>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</si>
  <si>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</si>
  <si>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</si>
  <si>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</si>
  <si>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</si>
  <si>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</si>
  <si>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</si>
  <si>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</si>
  <si>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</si>
  <si>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</si>
  <si>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</si>
  <si>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</si>
  <si>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</si>
  <si>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</si>
  <si>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</si>
  <si>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</si>
  <si>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</si>
  <si>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</si>
  <si>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</si>
  <si>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</si>
  <si>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</si>
  <si>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</si>
  <si>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</si>
  <si>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</si>
  <si>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</si>
  <si>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</si>
  <si>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</si>
  <si>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</si>
  <si>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</si>
  <si>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</si>
  <si>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</si>
  <si>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</si>
  <si>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</si>
  <si>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</si>
  <si>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</si>
  <si>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</si>
  <si>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</si>
  <si>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</si>
  <si>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</si>
  <si>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</si>
  <si>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</si>
  <si>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</si>
  <si>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</si>
  <si>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</si>
  <si>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</si>
  <si>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</si>
  <si>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</si>
  <si>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</si>
  <si>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</si>
  <si>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</si>
  <si>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</si>
  <si>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</si>
  <si>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</si>
  <si>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</si>
  <si>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</si>
  <si>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</si>
  <si>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</si>
  <si>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</si>
  <si>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</si>
  <si>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</si>
  <si>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</si>
  <si>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</si>
  <si>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</si>
  <si>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</si>
  <si>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</si>
  <si>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</si>
  <si>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</si>
  <si>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</si>
  <si>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</si>
  <si>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</si>
  <si>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</si>
  <si>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</si>
  <si>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</si>
  <si>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</si>
  <si>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</si>
  <si>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</si>
  <si>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</si>
  <si>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</si>
  <si>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</si>
  <si>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</si>
  <si>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</si>
  <si>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</si>
  <si>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</si>
  <si>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</si>
  <si>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</si>
  <si>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</si>
  <si>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</si>
  <si>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</si>
  <si>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</si>
  <si>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</si>
  <si>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</si>
  <si>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</si>
  <si>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</si>
  <si>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</si>
  <si>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</si>
  <si>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</si>
  <si>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</si>
  <si>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</si>
  <si>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</si>
  <si>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</si>
  <si>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</si>
  <si>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</si>
  <si>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</si>
  <si>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</si>
  <si>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</si>
  <si>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</si>
  <si>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</si>
  <si>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</si>
  <si>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</si>
  <si>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</si>
  <si>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</si>
  <si>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</si>
  <si>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</si>
  <si>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</si>
  <si>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</si>
  <si>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</si>
  <si>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</si>
  <si>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</si>
  <si>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</si>
  <si>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</si>
  <si>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</si>
  <si>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</si>
  <si>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</si>
  <si>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</si>
  <si>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</si>
  <si>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</si>
  <si>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</si>
  <si>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</si>
  <si>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</si>
  <si>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</si>
  <si>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</si>
  <si>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</si>
  <si>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</si>
  <si>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</si>
  <si>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</si>
  <si>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</si>
  <si>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</si>
  <si>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</si>
  <si>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</si>
  <si>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</si>
  <si>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</si>
  <si>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</si>
  <si>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</si>
  <si>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</si>
  <si>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</si>
  <si>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</si>
  <si>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</si>
  <si>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</si>
  <si>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</si>
  <si>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</si>
  <si>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</si>
  <si>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</si>
  <si>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</si>
  <si>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</si>
  <si>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</si>
  <si>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</si>
  <si>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</si>
  <si>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</si>
  <si>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</si>
  <si>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</si>
  <si>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</si>
  <si>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</si>
  <si>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</si>
  <si>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</si>
  <si>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</si>
  <si>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</si>
  <si>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</si>
  <si>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</si>
  <si>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</si>
  <si>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</si>
  <si>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</si>
  <si>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</si>
  <si>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</si>
  <si>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</si>
  <si>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</si>
  <si>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</si>
  <si>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</si>
  <si>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</si>
  <si>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</si>
  <si>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</si>
  <si>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</si>
  <si>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</si>
  <si>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</si>
  <si>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</si>
  <si>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</si>
  <si>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</si>
  <si>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</si>
  <si>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</si>
  <si>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</si>
  <si>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</si>
  <si>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</si>
  <si>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</si>
  <si>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</si>
  <si>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</si>
  <si>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</si>
  <si>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</si>
  <si>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</si>
  <si>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</si>
  <si>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</si>
  <si>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</si>
  <si>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</si>
  <si>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</si>
  <si>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</si>
  <si>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</si>
  <si>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</si>
  <si>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</si>
  <si>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</si>
  <si>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</si>
  <si>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</si>
  <si>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</si>
  <si>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</si>
  <si>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</si>
  <si>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</si>
  <si>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</si>
  <si>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</si>
  <si>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</si>
  <si>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</si>
  <si>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</si>
  <si>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</si>
  <si>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</si>
  <si>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</si>
  <si>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</si>
  <si>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</si>
  <si>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</si>
  <si>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</si>
  <si>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</si>
  <si>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</si>
  <si>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</si>
  <si>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</si>
  <si>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</si>
  <si>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</si>
  <si>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</si>
  <si>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</si>
  <si>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</si>
  <si>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</si>
  <si>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</si>
  <si>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</si>
  <si>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</si>
  <si>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</si>
  <si>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</si>
  <si>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</si>
  <si>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</si>
  <si>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</si>
  <si>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</si>
  <si>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</si>
  <si>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</si>
  <si>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</si>
  <si>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</si>
  <si>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</si>
  <si>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</si>
  <si>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</si>
  <si>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</si>
  <si>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</si>
  <si>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</si>
  <si>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</si>
  <si>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</si>
  <si>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</si>
  <si>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</si>
  <si>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</si>
  <si>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</si>
  <si>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</si>
  <si>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</si>
  <si>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</si>
  <si>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</si>
  <si>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</si>
  <si>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</si>
  <si>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</si>
  <si>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</si>
  <si>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</si>
  <si>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</si>
  <si>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</si>
  <si>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</si>
  <si>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</si>
  <si>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</si>
  <si>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</si>
  <si>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</si>
  <si>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</si>
  <si>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</si>
  <si>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</si>
  <si>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</si>
  <si>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</si>
  <si>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</si>
  <si>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</si>
  <si>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</si>
  <si>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</si>
  <si>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</si>
  <si>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</si>
  <si>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</si>
  <si>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</si>
  <si>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</si>
  <si>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</si>
  <si>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</si>
  <si>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</si>
  <si>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</si>
  <si>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</si>
  <si>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</si>
  <si>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</si>
  <si>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</si>
  <si>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</si>
  <si>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</si>
  <si>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</si>
  <si>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</si>
  <si>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</si>
  <si>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</si>
  <si>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</si>
  <si>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</si>
  <si>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</si>
  <si>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</si>
  <si>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</si>
  <si>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</si>
  <si>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</si>
  <si>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</si>
  <si>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</si>
  <si>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</si>
  <si>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</si>
  <si>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</si>
  <si>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</si>
  <si>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</si>
  <si>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</si>
  <si>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</si>
  <si>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</si>
  <si>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</si>
  <si>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</si>
  <si>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</si>
  <si>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</si>
  <si>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</si>
  <si>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</si>
  <si>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</si>
  <si>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</si>
  <si>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</si>
  <si>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</si>
  <si>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</si>
  <si>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</si>
  <si>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</si>
  <si>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</si>
  <si>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</si>
  <si>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</si>
  <si>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</si>
  <si>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</si>
  <si>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</si>
  <si>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</si>
  <si>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</si>
  <si>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</si>
  <si>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</si>
  <si>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</si>
  <si>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</si>
  <si>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</si>
  <si>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</si>
  <si>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</si>
  <si>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</si>
  <si>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</si>
  <si>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</si>
  <si>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</si>
  <si>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</si>
  <si>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</si>
  <si>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</si>
  <si>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</si>
  <si>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</si>
  <si>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</si>
  <si>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</si>
  <si>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</si>
  <si>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</si>
  <si>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</si>
  <si>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</si>
  <si>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</si>
  <si>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</si>
  <si>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</si>
  <si>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</si>
  <si>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</si>
  <si>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</si>
  <si>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</si>
  <si>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</si>
  <si>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</si>
  <si>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</si>
  <si>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</si>
  <si>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</si>
  <si>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</si>
  <si>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</si>
  <si>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</si>
  <si>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</si>
  <si>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</si>
  <si>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</si>
  <si>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</si>
  <si>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</si>
  <si>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</si>
  <si>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</si>
  <si>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</si>
  <si>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</si>
  <si>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</si>
  <si>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</si>
  <si>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</si>
  <si>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</si>
  <si>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</si>
  <si>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</si>
  <si>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</si>
  <si>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</si>
  <si>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</si>
  <si>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</si>
  <si>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</si>
  <si>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</si>
  <si>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</si>
  <si>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</si>
  <si>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</si>
  <si>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</si>
  <si>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</si>
  <si>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</si>
  <si>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</si>
  <si>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</si>
  <si>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</si>
  <si>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</si>
  <si>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</si>
  <si>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</si>
  <si>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</si>
  <si>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</si>
  <si>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</si>
  <si>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</si>
  <si>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</si>
  <si>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</si>
  <si>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</si>
  <si>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</si>
  <si>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</si>
  <si>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</si>
  <si>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</si>
  <si>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</si>
  <si>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</si>
  <si>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</si>
  <si>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</si>
  <si>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</si>
  <si>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</si>
  <si>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</si>
  <si>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</si>
  <si>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</si>
  <si>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</si>
  <si>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</si>
  <si>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</si>
  <si>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</si>
  <si>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</si>
  <si>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</si>
  <si>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</si>
  <si>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</si>
  <si>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</si>
  <si>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</si>
  <si>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</si>
  <si>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</si>
  <si>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</si>
  <si>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</si>
  <si>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</si>
  <si>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</si>
  <si>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</si>
  <si>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</si>
  <si>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</si>
  <si>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</si>
  <si>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</si>
  <si>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</si>
  <si>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</si>
  <si>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</si>
  <si>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</si>
  <si>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</si>
  <si>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</si>
  <si>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</si>
  <si>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</si>
  <si>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</si>
  <si>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</si>
  <si>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</si>
  <si>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</si>
  <si>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</si>
  <si>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</si>
  <si>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</si>
  <si>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</si>
  <si>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</si>
  <si>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</si>
  <si>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</si>
  <si>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</si>
  <si>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</si>
  <si>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</si>
  <si>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</si>
  <si>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</si>
  <si>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</si>
  <si>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</si>
  <si>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</si>
  <si>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</si>
  <si>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</si>
  <si>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</si>
  <si>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</si>
  <si>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</si>
  <si>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</si>
  <si>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</si>
  <si>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</si>
  <si>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</si>
  <si>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</si>
  <si>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</si>
  <si>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</si>
  <si>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</si>
  <si>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</si>
  <si>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</si>
  <si>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</si>
  <si>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</si>
  <si>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</si>
  <si>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</si>
  <si>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</si>
  <si>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</si>
  <si>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</si>
  <si>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</si>
  <si>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</si>
  <si>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</si>
  <si>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</si>
  <si>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</si>
  <si>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</si>
  <si>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</si>
  <si>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</si>
  <si>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</si>
  <si>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</si>
  <si>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</si>
  <si>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</si>
  <si>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</si>
  <si>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</si>
  <si>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</si>
  <si>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</si>
  <si>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</si>
  <si>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</si>
  <si>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</si>
  <si>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</si>
  <si>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</si>
  <si>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</si>
  <si>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</si>
  <si>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</si>
  <si>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</si>
  <si>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</si>
  <si>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</si>
  <si>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</si>
  <si>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</si>
  <si>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</si>
  <si>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</si>
  <si>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</si>
  <si>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</si>
  <si>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</si>
  <si>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</si>
  <si>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</si>
  <si>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</si>
  <si>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</si>
  <si>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</si>
  <si>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</si>
  <si>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</si>
  <si>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</si>
  <si>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</si>
  <si>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</si>
  <si>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</si>
  <si>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</si>
  <si>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</si>
  <si>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</si>
  <si>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</si>
  <si>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</si>
  <si>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</si>
  <si>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</si>
  <si>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</si>
  <si>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</si>
  <si>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</si>
  <si>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</si>
  <si>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</si>
  <si>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</si>
  <si>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</si>
  <si>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</si>
  <si>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</si>
  <si>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</si>
  <si>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</si>
  <si>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</si>
  <si>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</si>
  <si>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</si>
  <si>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</si>
  <si>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</si>
  <si>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</si>
  <si>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</si>
  <si>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</si>
  <si>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</si>
  <si>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</si>
  <si>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</si>
  <si>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</si>
  <si>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</si>
  <si>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</si>
  <si>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</si>
  <si>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</si>
  <si>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</si>
  <si>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</si>
  <si>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</si>
  <si>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</si>
  <si>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</si>
  <si>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</si>
  <si>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</si>
  <si>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</si>
  <si>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</si>
  <si>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</si>
  <si>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</si>
  <si>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</si>
  <si>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</si>
  <si>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</si>
  <si>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</si>
  <si>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</si>
  <si>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</si>
  <si>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</si>
  <si>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</si>
  <si>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</si>
  <si>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</si>
  <si>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</si>
  <si>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</si>
  <si>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</si>
  <si>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</si>
  <si>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</si>
  <si>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</si>
  <si>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</si>
  <si>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</si>
  <si>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</si>
  <si>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</si>
  <si>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</si>
  <si>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</si>
  <si>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</si>
  <si>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</si>
  <si>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</si>
  <si>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</si>
  <si>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</si>
  <si>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</si>
  <si>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</si>
  <si>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</si>
  <si>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</si>
  <si>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</si>
  <si>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</si>
  <si>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</si>
  <si>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</si>
  <si>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</si>
  <si>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</si>
  <si>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</si>
  <si>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</si>
  <si>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</si>
  <si>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</si>
  <si>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</si>
  <si>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</si>
  <si>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</si>
  <si>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</si>
  <si>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</si>
  <si>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</si>
  <si>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</si>
  <si>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</si>
  <si>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</si>
  <si>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</si>
  <si>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</si>
  <si>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</si>
  <si>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</si>
  <si>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</si>
  <si>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</si>
  <si>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</si>
  <si>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</si>
  <si>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</si>
  <si>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</si>
  <si>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</si>
  <si>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</si>
  <si>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</si>
  <si>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</si>
  <si>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</si>
  <si>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</si>
  <si>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</si>
  <si>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</si>
  <si>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</si>
  <si>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</si>
  <si>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</si>
  <si>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</si>
  <si>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</si>
  <si>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</si>
  <si>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</si>
  <si>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</si>
  <si>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</si>
  <si>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</si>
  <si>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</si>
  <si>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</si>
  <si>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</si>
  <si>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</si>
  <si>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</si>
  <si>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</si>
  <si>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</si>
  <si>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</si>
  <si>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</si>
  <si>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</si>
  <si>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</si>
  <si>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</si>
  <si>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</si>
  <si>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</si>
  <si>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</si>
  <si>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</si>
  <si>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</si>
  <si>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</si>
  <si>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</si>
  <si>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</si>
  <si>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</si>
  <si>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</si>
  <si>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</si>
  <si>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</si>
  <si>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</si>
  <si>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</si>
  <si>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</si>
  <si>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</si>
  <si>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</si>
  <si>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</si>
  <si>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</si>
  <si>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</si>
  <si>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</si>
  <si>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</si>
  <si>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</si>
  <si>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</si>
  <si>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</si>
  <si>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</si>
  <si>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</si>
  <si>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</si>
  <si>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</si>
  <si>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</si>
  <si>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</si>
  <si>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</si>
  <si>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</si>
  <si>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</si>
  <si>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</si>
  <si>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</si>
  <si>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</si>
  <si>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</si>
  <si>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</si>
  <si>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</si>
  <si>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</si>
  <si>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</si>
  <si>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</si>
  <si>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</si>
  <si>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</si>
  <si>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</si>
  <si>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</si>
  <si>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</si>
  <si>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</si>
  <si>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</si>
  <si>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</si>
  <si>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</si>
  <si>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</si>
  <si>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</si>
  <si>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</si>
  <si>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</si>
  <si>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</si>
  <si>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</si>
  <si>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</si>
  <si>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</si>
  <si>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</si>
  <si>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</si>
  <si>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</si>
  <si>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</si>
  <si>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</si>
  <si>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</si>
  <si>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</si>
  <si>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</si>
  <si>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</si>
  <si>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</si>
  <si>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</si>
  <si>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</si>
  <si>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</si>
  <si>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</si>
  <si>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</si>
  <si>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</si>
  <si>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</si>
  <si>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</si>
  <si>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</si>
  <si>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</si>
  <si>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</si>
  <si>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</si>
  <si>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</si>
  <si>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</si>
  <si>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</si>
  <si>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</si>
  <si>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</si>
  <si>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</si>
  <si>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</si>
  <si>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</si>
  <si>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</si>
  <si>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</si>
  <si>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</si>
  <si>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</si>
  <si>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</si>
  <si>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</si>
  <si>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</si>
  <si>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</si>
  <si>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</si>
  <si>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</si>
  <si>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</si>
  <si>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</si>
  <si>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</si>
  <si>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</si>
  <si>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</si>
  <si>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</si>
  <si>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</si>
  <si>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</si>
  <si>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</si>
  <si>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</si>
  <si>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</si>
  <si>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</si>
  <si>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</si>
  <si>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</si>
  <si>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</si>
  <si>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</si>
  <si>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</si>
  <si>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</si>
  <si>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</si>
  <si>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</si>
  <si>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</si>
  <si>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</si>
  <si>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</si>
  <si>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</si>
  <si>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</si>
  <si>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</si>
  <si>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</si>
  <si>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</si>
  <si>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</si>
  <si>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</si>
  <si>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</si>
  <si>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</si>
  <si>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</si>
  <si>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</si>
  <si>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</si>
  <si>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</si>
  <si>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</si>
  <si>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</si>
  <si>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</si>
  <si>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</si>
  <si>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</si>
  <si>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</si>
  <si>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</si>
  <si>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</si>
  <si>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</si>
  <si>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</si>
  <si>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</si>
  <si>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</si>
  <si>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</si>
  <si>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</si>
  <si>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</si>
  <si>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</si>
  <si>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</si>
  <si>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</si>
  <si>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</si>
  <si>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</si>
  <si>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</si>
  <si>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</si>
  <si>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</si>
  <si>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</si>
  <si>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</si>
  <si>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</si>
  <si>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</si>
  <si>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</si>
  <si>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</si>
  <si>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</si>
  <si>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</si>
  <si>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</si>
  <si>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</si>
  <si>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</si>
  <si>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</si>
  <si>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</si>
  <si>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</si>
  <si>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</si>
  <si>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</si>
  <si>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</si>
  <si>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</si>
  <si>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</si>
  <si>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</si>
  <si>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</si>
  <si>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</si>
  <si>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</si>
  <si>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</si>
  <si>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</si>
  <si>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</si>
  <si>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</si>
  <si>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</si>
  <si>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</si>
  <si>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</si>
  <si>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</si>
  <si>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</si>
  <si>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</si>
  <si>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</si>
  <si>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</si>
  <si>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</si>
  <si>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</si>
  <si>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</si>
  <si>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</si>
  <si>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</si>
  <si>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</si>
  <si>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</si>
  <si>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</si>
  <si>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</si>
  <si>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</si>
  <si>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</si>
  <si>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</si>
  <si>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</si>
  <si>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</si>
  <si>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</si>
  <si>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</si>
  <si>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</si>
  <si>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</si>
  <si>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</si>
  <si>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</si>
  <si>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</si>
  <si>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</si>
  <si>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</si>
  <si>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</si>
  <si>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</si>
  <si>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</si>
  <si>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</si>
  <si>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</si>
  <si>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</si>
  <si>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</si>
  <si>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</si>
  <si>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</si>
  <si>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</si>
  <si>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</si>
  <si>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</si>
  <si>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</si>
  <si>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</si>
  <si>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</si>
  <si>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</si>
  <si>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</si>
  <si>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</si>
  <si>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</si>
  <si>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</si>
  <si>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</si>
  <si>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</si>
  <si>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</si>
  <si>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</si>
  <si>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</si>
  <si>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</si>
  <si>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</si>
  <si>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</si>
  <si>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</si>
  <si>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</si>
  <si>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</si>
  <si>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</si>
  <si>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</si>
  <si>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</si>
  <si>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</si>
  <si>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</si>
  <si>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</si>
  <si>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</si>
  <si>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</si>
  <si>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</si>
  <si>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</si>
  <si>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</si>
  <si>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</si>
  <si>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</si>
  <si>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</si>
  <si>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</si>
  <si>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</si>
  <si>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</si>
  <si>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</si>
  <si>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</si>
  <si>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</si>
  <si>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</si>
  <si>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</si>
  <si>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</si>
  <si>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</si>
  <si>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</si>
  <si>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</si>
  <si>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</si>
  <si>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</si>
  <si>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</si>
  <si>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</si>
  <si>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</si>
  <si>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</si>
  <si>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</si>
  <si>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</si>
  <si>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</si>
  <si>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</si>
  <si>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</si>
  <si>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</si>
  <si>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</si>
  <si>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</si>
  <si>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</si>
  <si>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</si>
  <si>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</si>
  <si>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</si>
  <si>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</si>
  <si>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</si>
  <si>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</si>
  <si>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</si>
  <si>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</si>
  <si>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</si>
  <si>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</si>
  <si>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</si>
  <si>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</si>
  <si>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</si>
  <si>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</si>
  <si>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</si>
  <si>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</si>
  <si>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</si>
  <si>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</si>
  <si>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</si>
  <si>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</si>
  <si>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</si>
  <si>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</si>
  <si>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</si>
  <si>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</si>
  <si>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</si>
  <si>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</si>
  <si>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</si>
  <si>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</si>
  <si>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</si>
  <si>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</si>
  <si>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</si>
  <si>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</si>
  <si>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</si>
  <si>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</si>
  <si>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</si>
  <si>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</si>
  <si>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</si>
  <si>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</si>
  <si>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</si>
  <si>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</si>
  <si>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</si>
  <si>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</si>
  <si>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</si>
  <si>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</si>
  <si>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</si>
  <si>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</si>
  <si>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</si>
  <si>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</si>
  <si>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</si>
  <si>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</si>
  <si>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</si>
  <si>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</si>
  <si>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</si>
  <si>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</si>
  <si>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</si>
  <si>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</si>
  <si>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</si>
  <si>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</si>
  <si>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</si>
  <si>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</si>
  <si>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</si>
  <si>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</si>
  <si>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</si>
  <si>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</si>
  <si>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</si>
  <si>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</si>
  <si>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</si>
  <si>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</si>
  <si>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</si>
  <si>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</si>
  <si>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</si>
  <si>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</si>
  <si>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</si>
  <si>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</si>
  <si>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</si>
  <si>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</si>
  <si>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</si>
  <si>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</si>
  <si>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</si>
  <si>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</si>
  <si>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</si>
  <si>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</si>
  <si>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</si>
  <si>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</si>
  <si>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</si>
  <si>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</si>
  <si>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</si>
  <si>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</si>
  <si>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</si>
  <si>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</si>
  <si>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</si>
  <si>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</si>
  <si>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</si>
  <si>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</si>
  <si>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</si>
  <si>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</si>
  <si>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</si>
  <si>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</si>
  <si>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</si>
  <si>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</si>
  <si>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</si>
  <si>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</si>
  <si>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</si>
  <si>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</si>
  <si>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</si>
  <si>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</si>
  <si>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</si>
  <si>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</si>
  <si>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</si>
  <si>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</si>
  <si>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</si>
  <si>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</si>
  <si>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</si>
  <si>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</si>
  <si>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</si>
  <si>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</si>
  <si>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</si>
  <si>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</si>
  <si>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</si>
  <si>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</si>
  <si>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</si>
  <si>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</si>
  <si>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</si>
  <si>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</si>
  <si>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</si>
  <si>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</si>
  <si>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</si>
  <si>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</si>
  <si>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</si>
  <si>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</si>
  <si>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</si>
  <si>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</si>
  <si>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</si>
  <si>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</si>
  <si>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</si>
  <si>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</si>
  <si>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</si>
  <si>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</si>
  <si>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</si>
  <si>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</si>
  <si>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</si>
  <si>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</si>
  <si>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</si>
  <si>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</si>
  <si>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</si>
  <si>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</si>
  <si>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</si>
  <si>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</si>
  <si>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</si>
  <si>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</si>
  <si>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</si>
  <si>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</si>
  <si>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</si>
  <si>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</si>
  <si>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</si>
  <si>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</si>
  <si>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</si>
  <si>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</si>
  <si>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</si>
  <si>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</si>
  <si>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</si>
  <si>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</si>
  <si>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</si>
  <si>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</si>
  <si>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</si>
  <si>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</si>
  <si>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</si>
  <si>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</si>
  <si>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</si>
  <si>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</si>
  <si>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</si>
  <si>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</si>
  <si>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</si>
  <si>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</si>
  <si>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</si>
  <si>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</si>
  <si>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</si>
  <si>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</si>
  <si>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</si>
  <si>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</si>
  <si>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</si>
  <si>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</si>
  <si>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</si>
  <si>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</si>
  <si>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</si>
  <si>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</si>
  <si>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</si>
  <si>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</si>
  <si>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</si>
  <si>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</si>
  <si>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</si>
  <si>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</si>
  <si>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</si>
  <si>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</si>
  <si>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</si>
  <si>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</si>
  <si>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</si>
  <si>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</si>
  <si>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</si>
  <si>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</si>
  <si>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</si>
  <si>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</si>
  <si>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</si>
  <si>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</si>
  <si>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</si>
  <si>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</si>
  <si>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</si>
  <si>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</si>
  <si>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</si>
  <si>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</si>
  <si>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</si>
  <si>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</si>
  <si>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</si>
  <si>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</si>
  <si>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</si>
  <si>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</si>
  <si>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</si>
  <si>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</si>
  <si>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</si>
  <si>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</si>
  <si>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</si>
  <si>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</si>
  <si>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</si>
  <si>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</si>
  <si>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</si>
  <si>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</si>
  <si>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</si>
  <si>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</si>
  <si>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</si>
  <si>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</si>
  <si>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</si>
  <si>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</si>
  <si>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</si>
  <si>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</si>
  <si>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</si>
  <si>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</si>
  <si>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</si>
  <si>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</si>
  <si>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</si>
  <si>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</si>
  <si>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</si>
  <si>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</si>
  <si>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</si>
  <si>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</si>
  <si>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</si>
  <si>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</si>
  <si>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</si>
  <si>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</si>
  <si>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</si>
  <si>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</si>
  <si>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</si>
  <si>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</si>
  <si>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</si>
  <si>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</si>
  <si>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</si>
  <si>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</si>
  <si>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</si>
  <si>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</si>
  <si>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</si>
  <si>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</si>
  <si>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</si>
  <si>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</si>
  <si>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</si>
  <si>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</si>
  <si>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</si>
  <si>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</si>
  <si>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</si>
  <si>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</si>
  <si>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</si>
  <si>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</si>
  <si>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</si>
  <si>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</si>
  <si>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</si>
  <si>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</si>
  <si>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</si>
  <si>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</si>
  <si>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</si>
  <si>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</si>
  <si>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</si>
  <si>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</si>
  <si>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</si>
  <si>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</si>
  <si>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</si>
  <si>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</si>
  <si>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</si>
  <si>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</si>
  <si>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</si>
  <si>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</si>
  <si>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</si>
  <si>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</si>
  <si>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</si>
  <si>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</si>
  <si>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</si>
  <si>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</si>
  <si>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</si>
  <si>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</si>
  <si>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</si>
  <si>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</si>
  <si>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</si>
  <si>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</si>
  <si>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</si>
  <si>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</si>
  <si>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</si>
  <si>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</si>
  <si>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</si>
  <si>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</si>
  <si>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</si>
  <si>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</si>
  <si>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</si>
  <si>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</si>
  <si>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</si>
  <si>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</si>
  <si>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</si>
  <si>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</si>
  <si>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</si>
  <si>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</si>
  <si>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</si>
  <si>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</si>
  <si>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</si>
  <si>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</si>
  <si>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</si>
  <si>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</si>
  <si>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</si>
  <si>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</si>
  <si>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</si>
  <si>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</si>
  <si>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</si>
  <si>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</si>
  <si>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</si>
  <si>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</si>
  <si>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</si>
  <si>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</si>
  <si>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</si>
  <si>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</si>
  <si>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</si>
  <si>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</si>
  <si>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</si>
  <si>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</si>
  <si>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</si>
  <si>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</si>
  <si>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</si>
  <si>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</si>
  <si>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</si>
  <si>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</si>
  <si>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</si>
  <si>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</si>
  <si>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</si>
  <si>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</si>
  <si>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</si>
  <si>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</si>
  <si>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</si>
  <si>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</si>
  <si>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</si>
  <si>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</si>
  <si>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</si>
  <si>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</si>
  <si>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</si>
  <si>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</si>
  <si>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</si>
  <si>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</si>
  <si>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</si>
  <si>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</si>
  <si>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</si>
  <si>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</si>
  <si>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</si>
  <si>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</si>
  <si>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</si>
  <si>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</si>
  <si>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</si>
  <si>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</si>
  <si>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</si>
  <si>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</si>
  <si>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</si>
  <si>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</si>
  <si>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</si>
  <si>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</si>
  <si>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</si>
  <si>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</si>
  <si>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</si>
  <si>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</si>
  <si>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</si>
  <si>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</si>
  <si>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</si>
  <si>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</si>
  <si>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</si>
  <si>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</si>
  <si>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</si>
  <si>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</si>
  <si>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</si>
  <si>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</si>
  <si>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</si>
  <si>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</si>
  <si>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</si>
  <si>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</si>
  <si>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</si>
  <si>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</si>
  <si>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</si>
  <si>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</si>
  <si>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</si>
  <si>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</si>
  <si>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</si>
  <si>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</si>
  <si>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</si>
  <si>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</si>
  <si>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</si>
  <si>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</si>
  <si>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</si>
  <si>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</si>
  <si>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</si>
  <si>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</si>
  <si>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</si>
  <si>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</si>
  <si>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</si>
  <si>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</si>
  <si>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</si>
  <si>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</si>
  <si>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</si>
  <si>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</si>
  <si>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</si>
  <si>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</si>
  <si>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</si>
  <si>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</si>
  <si>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</si>
  <si>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</si>
  <si>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</si>
  <si>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</si>
  <si>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</si>
  <si>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</si>
  <si>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</si>
  <si>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</si>
  <si>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</si>
  <si>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</si>
  <si>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</si>
  <si>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</si>
  <si>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</si>
  <si>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</si>
  <si>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</si>
  <si>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</si>
  <si>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</si>
  <si>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</si>
  <si>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</si>
  <si>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</si>
  <si>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</si>
  <si>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</si>
  <si>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</si>
  <si>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</si>
  <si>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</si>
  <si>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</si>
  <si>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</si>
  <si>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</si>
  <si>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</si>
  <si>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</si>
  <si>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</si>
  <si>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</si>
  <si>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</si>
  <si>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</si>
  <si>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</si>
  <si>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</si>
  <si>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</si>
  <si>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</si>
  <si>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</si>
  <si>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</si>
  <si>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</si>
  <si>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</si>
  <si>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</si>
  <si>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</si>
  <si>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</si>
  <si>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</si>
  <si>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</si>
  <si>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</si>
  <si>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</si>
  <si>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</si>
  <si>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</si>
  <si>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</si>
  <si>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</si>
  <si>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</si>
  <si>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</si>
  <si>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</si>
  <si>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</si>
  <si>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</si>
  <si>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</si>
  <si>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</si>
  <si>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</si>
  <si>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</si>
  <si>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</si>
  <si>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</si>
  <si>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</si>
  <si>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</si>
  <si>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</si>
  <si>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</si>
  <si>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</si>
  <si>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</si>
  <si>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</si>
  <si>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</si>
  <si>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</si>
  <si>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</si>
  <si>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</si>
  <si>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</si>
  <si>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</si>
  <si>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</si>
  <si>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</si>
  <si>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</si>
  <si>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</si>
  <si>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</si>
  <si>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</si>
  <si>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</si>
  <si>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</si>
  <si>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</si>
  <si>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</si>
  <si>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</si>
  <si>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</si>
  <si>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</si>
  <si>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</si>
  <si>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</si>
  <si>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</si>
  <si>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</si>
  <si>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</si>
  <si>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</si>
  <si>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</si>
  <si>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</si>
  <si>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</si>
  <si>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</si>
  <si>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</si>
  <si>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</si>
  <si>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</si>
  <si>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</si>
  <si>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</si>
  <si>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</si>
  <si>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</si>
  <si>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</si>
  <si>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</si>
  <si>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</si>
  <si>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</si>
  <si>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</si>
  <si>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</si>
  <si>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</si>
  <si>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</si>
  <si>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</si>
  <si>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</si>
  <si>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</si>
  <si>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</si>
  <si>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</si>
  <si>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</si>
  <si>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</si>
  <si>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</si>
  <si>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</si>
  <si>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</si>
  <si>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</si>
  <si>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</si>
  <si>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</si>
  <si>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</si>
  <si>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</si>
  <si>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</si>
  <si>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</si>
  <si>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</si>
  <si>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</si>
  <si>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</si>
  <si>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</si>
  <si>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</si>
  <si>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</si>
  <si>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</si>
  <si>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</si>
  <si>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</si>
  <si>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</si>
  <si>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</si>
  <si>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</si>
  <si>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</si>
  <si>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</si>
  <si>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</si>
  <si>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</si>
  <si>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</si>
  <si>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</si>
  <si>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</si>
  <si>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</si>
  <si>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</si>
  <si>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</si>
  <si>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</si>
  <si>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</si>
  <si>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</si>
  <si>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</si>
  <si>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</si>
  <si>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</si>
  <si>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</si>
  <si>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</si>
  <si>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</si>
  <si>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</si>
  <si>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</si>
  <si>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</si>
  <si>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</si>
  <si>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</si>
  <si>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</si>
  <si>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</si>
  <si>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</si>
  <si>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</si>
  <si>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</si>
  <si>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</si>
  <si>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</si>
  <si>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</si>
  <si>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</si>
  <si>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</si>
  <si>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</si>
  <si>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</si>
  <si>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</si>
  <si>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</si>
  <si>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</si>
  <si>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</si>
  <si>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</si>
  <si>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</si>
  <si>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</si>
  <si>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</si>
  <si>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</si>
  <si>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</si>
  <si>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</si>
  <si>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</si>
  <si>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</si>
  <si>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</si>
  <si>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</si>
  <si>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</si>
  <si>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</si>
  <si>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</si>
  <si>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</si>
  <si>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</si>
  <si>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</si>
  <si>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</si>
  <si>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</si>
  <si>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</si>
  <si>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</si>
  <si>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</si>
  <si>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</si>
  <si>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</si>
  <si>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</si>
  <si>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</si>
  <si>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</si>
  <si>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</si>
  <si>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</si>
  <si>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</si>
  <si>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</si>
  <si>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</si>
  <si>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</si>
  <si>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</si>
  <si>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</si>
  <si>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</si>
  <si>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</si>
  <si>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</si>
  <si>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</si>
  <si>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</si>
  <si>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</si>
  <si>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</si>
  <si>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</si>
  <si>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</si>
  <si>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</si>
  <si>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</si>
  <si>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</si>
  <si>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</si>
  <si>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</si>
  <si>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</si>
  <si>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</si>
  <si>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</si>
  <si>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</si>
  <si>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</si>
  <si>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</si>
  <si>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</si>
  <si>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</si>
  <si>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</si>
  <si>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</si>
  <si>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</si>
  <si>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</si>
  <si>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</si>
  <si>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</si>
  <si>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</si>
  <si>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</si>
  <si>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</si>
  <si>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</si>
  <si>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</si>
  <si>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</si>
  <si>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</si>
  <si>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</si>
  <si>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</si>
  <si>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</si>
  <si>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</si>
  <si>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</si>
  <si>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</si>
  <si>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</si>
  <si>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</si>
  <si>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</si>
  <si>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</si>
  <si>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</si>
  <si>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</si>
  <si>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</si>
  <si>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</si>
  <si>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</si>
  <si>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</si>
  <si>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</si>
  <si>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</si>
  <si>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</si>
  <si>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</si>
  <si>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</si>
  <si>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</si>
  <si>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</si>
  <si>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</si>
  <si>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</si>
  <si>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</si>
  <si>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</si>
  <si>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</si>
  <si>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</si>
  <si>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</si>
  <si>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</si>
  <si>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</si>
  <si>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</si>
  <si>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</si>
  <si>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</si>
  <si>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</si>
  <si>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</si>
  <si>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</si>
  <si>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</si>
  <si>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</si>
  <si>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</si>
  <si>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</si>
  <si>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</si>
  <si>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</si>
  <si>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</si>
  <si>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</si>
  <si>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</si>
  <si>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</si>
  <si>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</si>
  <si>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</si>
  <si>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</si>
  <si>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</si>
  <si>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</si>
  <si>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</si>
  <si>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</si>
  <si>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</si>
  <si>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</si>
  <si>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</si>
  <si>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</si>
  <si>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</si>
  <si>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</si>
  <si>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</si>
  <si>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</si>
  <si>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</si>
  <si>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</si>
  <si>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</si>
  <si>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</si>
  <si>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</si>
  <si>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</si>
  <si>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</si>
  <si>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</si>
  <si>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</si>
  <si>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</si>
  <si>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</si>
  <si>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</si>
  <si>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</si>
  <si>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</si>
  <si>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</si>
  <si>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</si>
  <si>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</si>
  <si>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</si>
  <si>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</si>
  <si>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</si>
  <si>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</si>
  <si>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</si>
  <si>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</si>
  <si>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</si>
  <si>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</si>
  <si>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</si>
  <si>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</si>
  <si>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</si>
  <si>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</si>
  <si>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</si>
  <si>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</si>
  <si>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</si>
  <si>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</si>
  <si>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</si>
  <si>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</si>
  <si>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</si>
  <si>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</si>
  <si>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</si>
  <si>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</si>
  <si>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</si>
  <si>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</si>
  <si>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</si>
  <si>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</si>
  <si>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</si>
  <si>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</si>
  <si>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</si>
  <si>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</si>
  <si>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</si>
  <si>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</si>
  <si>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</si>
  <si>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</si>
  <si>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</si>
  <si>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</si>
  <si>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</si>
  <si>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</si>
  <si>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</si>
  <si>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</si>
  <si>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</si>
  <si>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</si>
  <si>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</si>
  <si>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</si>
  <si>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</si>
  <si>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</si>
  <si>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</si>
  <si>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</si>
  <si>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</si>
  <si>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</si>
  <si>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</si>
  <si>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</si>
  <si>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</si>
  <si>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</si>
  <si>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</si>
  <si>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</si>
  <si>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</si>
  <si>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</si>
  <si>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</si>
  <si>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</si>
  <si>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</si>
  <si>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</si>
  <si>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</si>
  <si>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</si>
  <si>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</si>
  <si>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</si>
  <si>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</si>
  <si>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</si>
  <si>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</si>
  <si>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</si>
  <si>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</si>
  <si>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</si>
  <si>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</si>
  <si>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</si>
  <si>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</si>
  <si>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</si>
  <si>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</si>
  <si>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</si>
  <si>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</si>
  <si>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</si>
  <si>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</si>
  <si>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</si>
  <si>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</si>
  <si>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</si>
  <si>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</si>
  <si>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</si>
  <si>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</si>
  <si>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</si>
  <si>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</si>
  <si>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</si>
  <si>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</si>
  <si>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</si>
  <si>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</si>
  <si>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</si>
  <si>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</si>
  <si>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</si>
  <si>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</si>
  <si>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</si>
  <si>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</si>
  <si>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</si>
  <si>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</si>
  <si>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</si>
  <si>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</si>
  <si>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</si>
  <si>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</si>
  <si>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</si>
  <si>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</si>
  <si>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</si>
  <si>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</si>
  <si>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</si>
  <si>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</si>
  <si>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</si>
  <si>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</si>
  <si>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</si>
  <si>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</si>
  <si>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</si>
  <si>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</si>
  <si>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</si>
  <si>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</si>
  <si>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</si>
  <si>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</si>
  <si>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</si>
  <si>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</si>
  <si>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</si>
  <si>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</si>
  <si>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</si>
  <si>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</si>
  <si>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</si>
  <si>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</si>
  <si>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</si>
  <si>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</si>
  <si>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</si>
  <si>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</si>
  <si>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</si>
  <si>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</si>
  <si>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</si>
  <si>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</si>
  <si>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</si>
  <si>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</si>
  <si>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</si>
  <si>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</si>
  <si>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</si>
  <si>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</si>
  <si>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</si>
  <si>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</si>
  <si>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</si>
  <si>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</si>
  <si>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</si>
  <si>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</si>
  <si>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</si>
  <si>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</si>
  <si>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</si>
  <si>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</si>
  <si>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</si>
  <si>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</si>
  <si>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</si>
  <si>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</si>
  <si>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</si>
  <si>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</si>
  <si>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</si>
  <si>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</si>
  <si>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</si>
  <si>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</si>
  <si>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</si>
  <si>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</si>
  <si>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</si>
  <si>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</si>
  <si>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</si>
  <si>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</si>
  <si>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</si>
  <si>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</si>
  <si>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</si>
  <si>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</si>
  <si>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</si>
  <si>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</si>
  <si>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</si>
  <si>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</si>
  <si>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</si>
  <si>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</si>
  <si>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</si>
  <si>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</si>
  <si>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</si>
  <si>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</si>
  <si>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</si>
  <si>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</si>
  <si>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</si>
  <si>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</si>
  <si>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</si>
  <si>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</si>
  <si>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</si>
  <si>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</si>
  <si>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</si>
  <si>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</si>
  <si>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</si>
  <si>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</si>
  <si>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</si>
  <si>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</si>
  <si>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</si>
  <si>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</si>
  <si>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</si>
  <si>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</si>
  <si>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</si>
  <si>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</si>
  <si>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</si>
  <si>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</si>
  <si>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</si>
  <si>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</si>
  <si>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</si>
  <si>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</si>
  <si>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</si>
  <si>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</si>
  <si>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</si>
  <si>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</si>
  <si>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</si>
  <si>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</si>
  <si>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</si>
  <si>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</si>
  <si>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</si>
  <si>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</si>
  <si>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</si>
  <si>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</si>
  <si>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</si>
  <si>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</si>
  <si>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</si>
  <si>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</si>
  <si>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</si>
  <si>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</si>
  <si>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</si>
  <si>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</si>
  <si>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</si>
  <si>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</si>
  <si>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</si>
  <si>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</si>
  <si>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</si>
  <si>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</si>
  <si>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</si>
  <si>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</si>
  <si>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</si>
  <si>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</si>
  <si>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</si>
  <si>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</si>
  <si>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</si>
  <si>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</si>
  <si>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</si>
  <si>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</si>
  <si>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</si>
  <si>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</si>
  <si>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</si>
  <si>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</si>
  <si>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</si>
  <si>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</si>
  <si>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</si>
  <si>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</si>
  <si>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</si>
  <si>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</si>
  <si>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</si>
  <si>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</si>
  <si>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</si>
  <si>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</si>
  <si>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</si>
  <si>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</si>
  <si>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</si>
  <si>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</si>
  <si>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</si>
  <si>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</si>
  <si>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</si>
  <si>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</si>
  <si>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</si>
  <si>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</si>
  <si>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</si>
  <si>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</si>
  <si>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</si>
  <si>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</si>
  <si>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</si>
  <si>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</si>
  <si>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</si>
  <si>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</si>
  <si>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</si>
  <si>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</si>
  <si>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</si>
  <si>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</si>
  <si>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</si>
  <si>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</si>
  <si>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</si>
  <si>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</si>
  <si>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</si>
  <si>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</si>
  <si>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</si>
  <si>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</si>
  <si>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</si>
  <si>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</si>
  <si>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</si>
  <si>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</si>
  <si>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</si>
  <si>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</si>
  <si>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</si>
  <si>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</si>
  <si>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</si>
  <si>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</si>
  <si>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</si>
  <si>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</si>
  <si>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</si>
  <si>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</si>
  <si>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</si>
  <si>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</si>
  <si>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</si>
  <si>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</si>
  <si>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</si>
  <si>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</si>
  <si>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</si>
  <si>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</si>
  <si>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</si>
  <si>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</si>
  <si>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</si>
  <si>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</si>
  <si>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</si>
  <si>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</si>
  <si>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</si>
  <si>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</si>
  <si>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</si>
  <si>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</si>
  <si>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</si>
  <si>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</si>
  <si>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</si>
  <si>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</si>
  <si>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</si>
  <si>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</si>
  <si>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</si>
  <si>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</si>
  <si>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</si>
  <si>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</si>
  <si>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</si>
  <si>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</si>
  <si>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</si>
  <si>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</si>
  <si>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</si>
  <si>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</si>
  <si>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</si>
  <si>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</si>
  <si>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</si>
  <si>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</si>
  <si>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</si>
  <si>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</si>
  <si>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</si>
  <si>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</si>
  <si>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</si>
  <si>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</si>
  <si>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</si>
  <si>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</si>
  <si>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</si>
  <si>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</si>
  <si>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</si>
  <si>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</si>
  <si>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</si>
  <si>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</si>
  <si>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</si>
  <si>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</si>
  <si>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</si>
  <si>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</si>
  <si>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</si>
  <si>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</si>
  <si>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</si>
  <si>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</si>
  <si>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</si>
  <si>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</si>
  <si>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</si>
  <si>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</si>
  <si>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</si>
  <si>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</si>
  <si>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</si>
  <si>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</si>
  <si>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</si>
  <si>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</si>
  <si>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</si>
  <si>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</si>
  <si>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</si>
  <si>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</si>
  <si>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</si>
  <si>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</si>
  <si>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</si>
  <si>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</si>
  <si>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</si>
  <si>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</si>
  <si>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</si>
  <si>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</si>
  <si>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</si>
  <si>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</si>
  <si>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</si>
  <si>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</si>
  <si>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</si>
  <si>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</si>
  <si>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</si>
  <si>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</si>
  <si>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</si>
  <si>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</si>
  <si>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</si>
  <si>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</si>
  <si>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</si>
  <si>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</si>
  <si>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</si>
  <si>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</si>
  <si>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</si>
  <si>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</si>
  <si>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</si>
  <si>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</si>
  <si>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</si>
  <si>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</si>
  <si>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</si>
  <si>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</si>
  <si>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</si>
  <si>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</si>
  <si>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</si>
  <si>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</si>
  <si>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</si>
  <si>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</si>
  <si>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</si>
  <si>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</si>
  <si>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</si>
  <si>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</si>
  <si>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</si>
  <si>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</si>
  <si>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</si>
  <si>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</si>
  <si>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</si>
  <si>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</si>
  <si>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</si>
  <si>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</si>
  <si>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</si>
  <si>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</si>
  <si>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</si>
  <si>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</si>
  <si>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</si>
  <si>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</si>
  <si>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</si>
  <si>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</si>
  <si>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</si>
  <si>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</si>
  <si>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</si>
  <si>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</si>
  <si>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</si>
  <si>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</si>
  <si>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</si>
  <si>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</si>
  <si>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</si>
  <si>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</si>
  <si>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</si>
  <si>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</si>
  <si>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</si>
  <si>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</si>
  <si>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</si>
  <si>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</si>
  <si>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</si>
  <si>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</si>
  <si>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</si>
  <si>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</si>
  <si>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</si>
  <si>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</si>
  <si>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</si>
  <si>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</si>
  <si>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</si>
  <si>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</si>
  <si>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</si>
  <si>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</si>
  <si>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</si>
  <si>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</si>
  <si>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</si>
  <si>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</si>
  <si>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</si>
  <si>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</si>
  <si>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</si>
  <si>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</si>
  <si>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</si>
  <si>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</si>
  <si>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</si>
  <si>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</si>
  <si>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</si>
  <si>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</si>
  <si>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</si>
  <si>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</si>
  <si>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</si>
  <si>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</si>
  <si>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</si>
  <si>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</si>
  <si>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</si>
  <si>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</si>
  <si>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</si>
  <si>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</si>
  <si>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</si>
  <si>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</si>
  <si>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</si>
  <si>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</si>
  <si>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</si>
  <si>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</si>
  <si>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</si>
  <si>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</si>
  <si>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</si>
  <si>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</si>
  <si>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</si>
  <si>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</si>
  <si>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</si>
  <si>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</si>
  <si>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</si>
  <si>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</si>
  <si>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</si>
  <si>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</si>
  <si>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</si>
  <si>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</si>
  <si>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</si>
  <si>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</si>
  <si>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</si>
  <si>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</si>
  <si>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</si>
  <si>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</si>
  <si>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</si>
  <si>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</si>
  <si>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</si>
  <si>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</si>
  <si>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</si>
  <si>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</si>
  <si>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</si>
  <si>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</si>
  <si>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</si>
  <si>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</si>
  <si>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</si>
  <si>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</si>
  <si>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</si>
  <si>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</si>
  <si>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</si>
  <si>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</si>
  <si>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</si>
  <si>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</si>
  <si>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</si>
  <si>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</si>
  <si>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</si>
  <si>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</si>
  <si>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</si>
  <si>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</si>
  <si>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</si>
  <si>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</si>
  <si>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</si>
  <si>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</si>
  <si>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</si>
  <si>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</si>
  <si>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</si>
  <si>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</si>
  <si>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</si>
  <si>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</si>
  <si>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</si>
  <si>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</si>
  <si>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</si>
  <si>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</si>
  <si>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</si>
  <si>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</si>
  <si>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</si>
  <si>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</si>
  <si>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</si>
  <si>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</si>
  <si>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</si>
  <si>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</si>
  <si>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</si>
  <si>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</si>
  <si>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</si>
  <si>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</si>
  <si>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</si>
  <si>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</si>
  <si>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</si>
  <si>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</si>
  <si>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</si>
  <si>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</si>
  <si>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</si>
  <si>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</si>
  <si>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</si>
  <si>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</si>
  <si>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</si>
  <si>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</si>
  <si>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</si>
  <si>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</si>
  <si>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</si>
  <si>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</si>
  <si>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</si>
  <si>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</si>
  <si>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</si>
  <si>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</si>
  <si>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</si>
  <si>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</si>
  <si>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</si>
  <si>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</si>
  <si>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</si>
  <si>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</si>
  <si>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</si>
  <si>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</si>
  <si>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</si>
  <si>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</si>
  <si>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</si>
  <si>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</si>
  <si>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</si>
  <si>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</si>
  <si>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</si>
  <si>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</si>
  <si>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</si>
  <si>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</si>
  <si>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</si>
  <si>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</si>
  <si>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</si>
  <si>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</si>
  <si>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</si>
  <si>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</si>
  <si>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</si>
  <si>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</si>
  <si>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</si>
  <si>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</si>
  <si>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</si>
  <si>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</si>
  <si>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</si>
  <si>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</si>
  <si>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</si>
  <si>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</si>
  <si>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</si>
  <si>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</si>
  <si>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</si>
  <si>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</si>
  <si>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</si>
  <si>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</si>
  <si>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</si>
  <si>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</si>
  <si>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</si>
  <si>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</si>
  <si>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</si>
  <si>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</si>
  <si>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</si>
  <si>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</si>
  <si>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</si>
  <si>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</si>
  <si>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</si>
  <si>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</si>
  <si>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</si>
  <si>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</si>
  <si>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</si>
  <si>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</si>
  <si>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</si>
  <si>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</si>
  <si>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</si>
  <si>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</si>
  <si>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</si>
  <si>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</si>
  <si>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</si>
  <si>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</si>
  <si>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</si>
  <si>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</si>
  <si>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</si>
  <si>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</si>
  <si>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</si>
  <si>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</si>
  <si>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</si>
  <si>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</si>
  <si>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</si>
  <si>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</si>
  <si>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</si>
  <si>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</si>
  <si>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</si>
  <si>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</si>
  <si>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</si>
  <si>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</si>
  <si>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</si>
  <si>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</si>
  <si>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</si>
  <si>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</si>
  <si>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</si>
  <si>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</si>
  <si>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</si>
  <si>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</si>
  <si>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</si>
  <si>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</si>
  <si>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</si>
  <si>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</si>
  <si>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</si>
  <si>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</si>
  <si>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</si>
  <si>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</si>
  <si>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</si>
  <si>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</si>
  <si>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</si>
  <si>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</si>
  <si>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</si>
  <si>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</si>
  <si>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</si>
  <si>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</si>
  <si>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</si>
  <si>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</si>
  <si>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</si>
  <si>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</si>
  <si>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</si>
  <si>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</si>
  <si>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</si>
  <si>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</si>
  <si>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</si>
  <si>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</si>
  <si>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</si>
  <si>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</si>
  <si>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</si>
  <si>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</si>
  <si>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</si>
  <si>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</si>
  <si>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</si>
  <si>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</si>
  <si>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</si>
  <si>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</si>
  <si>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</si>
  <si>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</si>
  <si>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</si>
  <si>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</si>
  <si>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</si>
  <si>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</si>
  <si>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</si>
  <si>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</si>
  <si>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</si>
  <si>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</si>
  <si>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</si>
  <si>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</si>
  <si>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</si>
  <si>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</si>
  <si>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</si>
  <si>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</si>
  <si>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</si>
  <si>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</si>
  <si>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</si>
  <si>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</si>
  <si>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</si>
  <si>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</si>
  <si>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</si>
  <si>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</si>
  <si>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</si>
  <si>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</si>
  <si>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</si>
  <si>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</si>
  <si>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</si>
  <si>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</si>
  <si>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</si>
  <si>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</si>
  <si>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</si>
  <si>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</si>
  <si>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</si>
  <si>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</si>
  <si>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</si>
  <si>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</si>
  <si>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</si>
  <si>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</si>
  <si>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</si>
  <si>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</si>
  <si>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</si>
  <si>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</si>
  <si>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</si>
  <si>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</si>
  <si>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</si>
  <si>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</si>
  <si>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</si>
  <si>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</si>
  <si>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</si>
  <si>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</si>
  <si>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</si>
  <si>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</si>
  <si>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</si>
  <si>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</si>
  <si>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</si>
  <si>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</si>
  <si>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</si>
  <si>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</si>
  <si>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</si>
  <si>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</si>
  <si>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</si>
  <si>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</si>
  <si>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</si>
  <si>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</si>
  <si>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</si>
  <si>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</si>
  <si>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</si>
  <si>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</si>
  <si>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</si>
  <si>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</si>
  <si>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</si>
  <si>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</si>
  <si>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</si>
  <si>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</si>
  <si>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</si>
  <si>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</si>
  <si>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</si>
  <si>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</si>
  <si>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</si>
  <si>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</si>
  <si>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</si>
  <si>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</si>
  <si>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</si>
  <si>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</si>
  <si>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</si>
  <si>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</si>
  <si>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</si>
  <si>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</si>
  <si>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</si>
  <si>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</si>
  <si>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</si>
  <si>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</si>
  <si>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</si>
  <si>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</si>
  <si>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</si>
  <si>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</si>
  <si>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</si>
  <si>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</si>
  <si>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</si>
  <si>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</si>
  <si>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</si>
  <si>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</si>
  <si>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</si>
  <si>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</si>
  <si>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</si>
  <si>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</si>
  <si>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</si>
  <si>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</si>
  <si>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</si>
  <si>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</si>
  <si>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</si>
  <si>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</si>
  <si>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</si>
  <si>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</si>
  <si>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</si>
  <si>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</si>
  <si>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</si>
  <si>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</si>
  <si>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</si>
  <si>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</si>
  <si>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</si>
  <si>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</si>
  <si>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</si>
  <si>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</si>
  <si>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</si>
  <si>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</si>
  <si>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</si>
  <si>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</si>
  <si>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</si>
  <si>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</si>
  <si>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</si>
  <si>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</si>
  <si>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</si>
  <si>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</si>
  <si>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</si>
  <si>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</si>
  <si>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</si>
  <si>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</si>
  <si>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</si>
  <si>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</si>
  <si>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</si>
  <si>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</si>
  <si>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</si>
  <si>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</si>
  <si>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</si>
  <si>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</si>
  <si>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</si>
  <si>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</si>
  <si>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</si>
  <si>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</si>
  <si>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</si>
  <si>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</si>
  <si>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</si>
  <si>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</si>
  <si>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</si>
  <si>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</si>
  <si>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</si>
  <si>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</si>
  <si>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</si>
  <si>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</si>
  <si>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</si>
  <si>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</si>
  <si>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</si>
  <si>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</si>
  <si>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</si>
  <si>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</si>
  <si>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</si>
  <si>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</si>
  <si>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</si>
  <si>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</si>
  <si>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</si>
  <si>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</si>
  <si>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</si>
  <si>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</si>
  <si>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</si>
  <si>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</si>
  <si>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</si>
  <si>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</si>
  <si>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</si>
  <si>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</si>
  <si>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</si>
  <si>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</si>
  <si>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</si>
  <si>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</si>
  <si>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</si>
  <si>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</si>
  <si>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</si>
  <si>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</si>
  <si>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</si>
  <si>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</si>
  <si>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</si>
  <si>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</si>
  <si>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</si>
  <si>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</si>
  <si>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</si>
  <si>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</si>
  <si>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</si>
  <si>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</si>
  <si>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</si>
  <si>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</si>
  <si>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</si>
  <si>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</si>
  <si>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</si>
  <si>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</si>
  <si>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</si>
  <si>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</si>
  <si>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</si>
  <si>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</si>
  <si>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</si>
  <si>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</si>
  <si>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</si>
  <si>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</si>
  <si>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</si>
  <si>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</si>
  <si>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</si>
  <si>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</si>
  <si>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</si>
  <si>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</si>
  <si>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</si>
  <si>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</si>
  <si>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</si>
  <si>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</si>
  <si>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</si>
  <si>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</si>
  <si>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</si>
  <si>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</si>
  <si>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</si>
  <si>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</si>
  <si>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</si>
  <si>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</si>
  <si>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</si>
  <si>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</si>
  <si>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</si>
  <si>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</si>
  <si>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</si>
  <si>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</si>
  <si>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</si>
  <si>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</si>
  <si>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</si>
  <si>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</si>
  <si>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</si>
  <si>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</si>
  <si>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</si>
  <si>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</si>
  <si>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</si>
  <si>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</si>
  <si>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</si>
  <si>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</si>
  <si>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</si>
  <si>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</si>
  <si>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</si>
  <si>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</si>
  <si>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</si>
  <si>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</si>
  <si>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</si>
  <si>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</si>
  <si>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</si>
  <si>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</si>
  <si>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</si>
  <si>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</si>
  <si>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</si>
  <si>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</si>
  <si>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</si>
  <si>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</si>
  <si>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</si>
  <si>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</si>
  <si>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</si>
  <si>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</si>
  <si>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</si>
  <si>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</si>
  <si>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</si>
  <si>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</si>
  <si>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</si>
  <si>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</si>
  <si>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</si>
  <si>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</si>
  <si>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</si>
  <si>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</si>
  <si>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</si>
  <si>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</si>
  <si>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</si>
  <si>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</si>
  <si>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</si>
  <si>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</si>
  <si>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</si>
  <si>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</si>
  <si>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</si>
  <si>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</si>
  <si>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</si>
  <si>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</si>
  <si>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</si>
  <si>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</si>
  <si>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</si>
  <si>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</si>
  <si>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</si>
  <si>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</si>
  <si>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</si>
  <si>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</si>
  <si>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</si>
  <si>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</si>
  <si>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</si>
  <si>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</si>
  <si>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</si>
  <si>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</si>
  <si>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</si>
  <si>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</si>
  <si>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</si>
  <si>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</si>
  <si>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</si>
  <si>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</si>
  <si>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</si>
  <si>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</si>
  <si>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</si>
  <si>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</si>
  <si>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</si>
  <si>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</si>
  <si>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</si>
  <si>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</si>
  <si>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</si>
  <si>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</si>
  <si>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</si>
  <si>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</si>
  <si>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</si>
  <si>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</si>
  <si>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</si>
  <si>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</si>
  <si>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</si>
  <si>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</si>
  <si>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</si>
  <si>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</si>
  <si>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</si>
  <si>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</si>
  <si>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</si>
  <si>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</si>
  <si>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</si>
  <si>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</si>
  <si>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</si>
  <si>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</si>
  <si>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</si>
  <si>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</si>
  <si>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</si>
  <si>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</si>
  <si>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</si>
  <si>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</si>
  <si>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</si>
  <si>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</si>
  <si>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</si>
  <si>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</si>
  <si>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</si>
  <si>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</si>
  <si>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</si>
  <si>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</si>
  <si>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</si>
  <si>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</si>
  <si>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</si>
  <si>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</si>
  <si>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</si>
  <si>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</si>
  <si>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</si>
  <si>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</si>
  <si>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</si>
  <si>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</si>
  <si>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</si>
  <si>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</si>
  <si>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</si>
  <si>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</si>
  <si>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</si>
  <si>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</si>
  <si>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</si>
  <si>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</si>
  <si>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</si>
  <si>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</si>
  <si>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</si>
  <si>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</si>
  <si>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</si>
  <si>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</si>
  <si>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</si>
  <si>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</si>
  <si>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</si>
  <si>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</si>
  <si>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</si>
  <si>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</si>
  <si>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</si>
  <si>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</si>
  <si>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</si>
  <si>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</si>
  <si>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</si>
  <si>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</si>
  <si>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</si>
  <si>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</si>
  <si>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</si>
  <si>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</si>
  <si>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</si>
  <si>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</si>
  <si>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</si>
  <si>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</si>
  <si>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</si>
  <si>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</si>
  <si>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</si>
  <si>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</si>
  <si>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</si>
  <si>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</si>
  <si>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</si>
  <si>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</si>
  <si>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</si>
  <si>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</si>
  <si>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</si>
  <si>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</si>
  <si>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</si>
  <si>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</si>
  <si>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</si>
  <si>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</si>
  <si>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</si>
  <si>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</si>
  <si>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</si>
  <si>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</si>
  <si>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</si>
  <si>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</si>
  <si>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</si>
  <si>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</si>
  <si>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</si>
  <si>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</si>
  <si>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</si>
  <si>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</si>
  <si>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</si>
  <si>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</si>
  <si>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</si>
  <si>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</si>
  <si>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</si>
  <si>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</si>
  <si>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</si>
  <si>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</si>
  <si>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</si>
  <si>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</si>
  <si>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</si>
  <si>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</si>
  <si>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</si>
  <si>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</si>
  <si>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</si>
  <si>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</si>
  <si>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</si>
  <si>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</si>
  <si>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</si>
  <si>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</si>
  <si>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</si>
  <si>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</si>
  <si>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</si>
  <si>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</si>
  <si>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</si>
  <si>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</si>
  <si>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</si>
  <si>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</si>
  <si>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</si>
  <si>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</si>
  <si>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</si>
  <si>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</si>
  <si>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</si>
  <si>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</si>
  <si>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</si>
  <si>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</si>
  <si>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</si>
  <si>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</si>
  <si>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</si>
  <si>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</si>
  <si>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</si>
  <si>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</si>
  <si>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</si>
  <si>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</si>
  <si>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</si>
  <si>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</si>
  <si>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</si>
  <si>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</si>
  <si>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</si>
  <si>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</si>
  <si>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</si>
  <si>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</si>
  <si>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</si>
  <si>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</si>
  <si>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</si>
  <si>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</si>
  <si>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</si>
  <si>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</si>
  <si>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</si>
  <si>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</si>
  <si>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</si>
  <si>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</si>
  <si>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</si>
  <si>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</si>
  <si>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</si>
  <si>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</si>
  <si>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</si>
  <si>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</si>
  <si>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</si>
  <si>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</si>
  <si>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</si>
  <si>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</si>
  <si>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</si>
  <si>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</si>
  <si>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</si>
  <si>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</si>
  <si>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</si>
  <si>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</si>
  <si>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</si>
  <si>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</si>
  <si>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</si>
  <si>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</si>
  <si>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</si>
  <si>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</si>
  <si>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</si>
  <si>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</si>
  <si>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</si>
  <si>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</si>
  <si>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</si>
  <si>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</si>
  <si>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</si>
  <si>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</si>
  <si>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</si>
  <si>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</si>
  <si>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</si>
  <si>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</si>
  <si>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</si>
  <si>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</si>
  <si>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</si>
  <si>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</si>
  <si>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</si>
  <si>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</si>
  <si>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</si>
  <si>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</si>
  <si>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</si>
  <si>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</si>
  <si>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</si>
  <si>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</si>
  <si>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</si>
  <si>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</si>
  <si>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</si>
  <si>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</si>
  <si>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</si>
  <si>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</si>
  <si>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</si>
  <si>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</si>
  <si>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</si>
  <si>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</si>
  <si>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</si>
  <si>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</si>
  <si>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</si>
  <si>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</si>
  <si>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</si>
  <si>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</si>
  <si>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</si>
  <si>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</si>
  <si>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</si>
  <si>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</si>
  <si>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</si>
  <si>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</si>
  <si>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</si>
  <si>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</si>
  <si>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</si>
  <si>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</si>
  <si>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</si>
  <si>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</si>
  <si>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</si>
  <si>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</si>
  <si>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</si>
  <si>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</si>
  <si>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</si>
  <si>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</si>
  <si>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</si>
  <si>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</si>
  <si>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</si>
  <si>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</si>
  <si>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</si>
  <si>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</si>
  <si>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</si>
  <si>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</si>
  <si>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</si>
  <si>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</si>
  <si>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</si>
  <si>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</si>
  <si>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</si>
  <si>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</si>
  <si>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</si>
  <si>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</si>
  <si>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</si>
  <si>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</si>
  <si>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</si>
  <si>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</si>
  <si>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</si>
  <si>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</si>
  <si>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</si>
  <si>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</si>
  <si>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</si>
  <si>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</si>
  <si>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</si>
  <si>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</si>
  <si>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</si>
  <si>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</si>
  <si>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</si>
  <si>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</si>
  <si>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</si>
  <si>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</si>
  <si>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</si>
  <si>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</si>
  <si>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</si>
  <si>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</si>
  <si>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</si>
  <si>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</si>
  <si>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</si>
  <si>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</si>
  <si>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</si>
  <si>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</si>
  <si>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</si>
  <si>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</si>
  <si>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</si>
  <si>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</si>
  <si>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</si>
  <si>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</si>
  <si>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</si>
  <si>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</si>
  <si>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</si>
  <si>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</si>
  <si>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</si>
  <si>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</si>
  <si>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</si>
  <si>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</si>
  <si>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</si>
  <si>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</si>
  <si>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</si>
  <si>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</si>
  <si>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</si>
  <si>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</si>
  <si>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</si>
  <si>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</si>
  <si>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</si>
  <si>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</si>
  <si>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</si>
  <si>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</si>
  <si>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</si>
  <si>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</si>
  <si>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</si>
  <si>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</si>
  <si>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</si>
  <si>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</si>
  <si>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</si>
  <si>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</si>
  <si>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</si>
  <si>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</si>
  <si>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</si>
  <si>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</si>
  <si>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</si>
  <si>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</si>
  <si>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</si>
  <si>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</si>
  <si>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</si>
  <si>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</si>
  <si>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</si>
  <si>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</si>
  <si>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</si>
  <si>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</si>
  <si>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</si>
  <si>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</si>
  <si>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</si>
  <si>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</si>
  <si>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</si>
  <si>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</si>
  <si>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</si>
  <si>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</si>
  <si>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</si>
  <si>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</si>
  <si>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</si>
  <si>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</si>
  <si>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</si>
  <si>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</si>
  <si>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</si>
  <si>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</si>
  <si>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</si>
  <si>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</si>
  <si>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</si>
  <si>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</si>
  <si>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</si>
  <si>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</si>
  <si>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</si>
  <si>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</si>
  <si>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</si>
  <si>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</si>
  <si>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</si>
  <si>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</si>
  <si>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</si>
  <si>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</si>
  <si>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</si>
  <si>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</si>
  <si>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</si>
  <si>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</si>
  <si>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</si>
  <si>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</si>
  <si>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</si>
  <si>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</si>
  <si>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</si>
  <si>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</si>
  <si>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</si>
  <si>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</si>
  <si>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</si>
  <si>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</si>
  <si>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</si>
  <si>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</si>
  <si>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</si>
  <si>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</si>
  <si>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</si>
  <si>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</si>
  <si>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</si>
  <si>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</si>
  <si>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</si>
  <si>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</si>
  <si>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</si>
  <si>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</si>
  <si>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</si>
  <si>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</si>
  <si>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</si>
  <si>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</si>
  <si>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</si>
  <si>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</si>
  <si>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</si>
  <si>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</si>
  <si>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</si>
  <si>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</si>
  <si>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</si>
  <si>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</si>
  <si>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</si>
  <si>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</si>
  <si>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</si>
  <si>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</si>
  <si>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</si>
  <si>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</si>
  <si>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</si>
  <si>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</si>
  <si>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</si>
  <si>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</si>
  <si>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</si>
  <si>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</si>
  <si>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</si>
  <si>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</si>
  <si>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</si>
  <si>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</si>
  <si>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</si>
  <si>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</si>
  <si>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</si>
  <si>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</si>
  <si>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</si>
  <si>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</si>
  <si>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</si>
  <si>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</si>
  <si>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</si>
  <si>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</si>
  <si>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</si>
  <si>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</si>
  <si>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</si>
  <si>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</si>
  <si>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</si>
  <si>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</si>
  <si>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</si>
  <si>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</si>
  <si>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</si>
  <si>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</si>
  <si>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</si>
  <si>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</si>
  <si>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</si>
  <si>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</si>
  <si>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</si>
  <si>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</si>
  <si>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</si>
  <si>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</si>
  <si>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</si>
  <si>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</si>
  <si>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</si>
  <si>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</si>
  <si>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</si>
  <si>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</si>
  <si>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</si>
  <si>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</si>
  <si>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</si>
  <si>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</si>
  <si>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</si>
  <si>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</si>
  <si>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</si>
  <si>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</si>
  <si>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</si>
  <si>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</si>
  <si>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</si>
  <si>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</si>
  <si>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</si>
  <si>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</si>
  <si>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</si>
  <si>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</si>
  <si>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</si>
  <si>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</si>
  <si>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</si>
  <si>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</si>
  <si>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</si>
  <si>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</si>
  <si>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</si>
  <si>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</si>
  <si>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</si>
  <si>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</si>
  <si>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</si>
  <si>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</si>
  <si>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</si>
  <si>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</si>
  <si>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</si>
  <si>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</si>
  <si>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</si>
  <si>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</si>
  <si>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</si>
  <si>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</si>
  <si>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</si>
  <si>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</si>
  <si>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</si>
  <si>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</si>
  <si>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</si>
  <si>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</si>
  <si>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</si>
  <si>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</si>
  <si>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</si>
  <si>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</si>
  <si>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</si>
  <si>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</si>
  <si>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</si>
  <si>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</si>
  <si>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</si>
  <si>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</si>
  <si>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</si>
  <si>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</si>
  <si>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</si>
  <si>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</si>
  <si>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</si>
  <si>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</si>
  <si>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</si>
  <si>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</si>
  <si>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</si>
  <si>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</si>
  <si>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</si>
  <si>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</si>
  <si>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</si>
  <si>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</si>
  <si>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</si>
  <si>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</si>
  <si>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</si>
  <si>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</si>
  <si>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</si>
  <si>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</si>
  <si>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</si>
  <si>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</si>
  <si>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</si>
  <si>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</si>
  <si>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</si>
  <si>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</si>
  <si>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</si>
  <si>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</si>
  <si>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</si>
  <si>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</si>
  <si>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</si>
  <si>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</si>
  <si>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</si>
  <si>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</si>
  <si>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</si>
  <si>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</si>
  <si>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</si>
  <si>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</si>
  <si>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</si>
  <si>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</si>
  <si>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</si>
  <si>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</si>
  <si>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</si>
  <si>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</si>
  <si>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</si>
  <si>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</si>
  <si>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</si>
  <si>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</si>
  <si>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</si>
  <si>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</si>
  <si>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</si>
  <si>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</si>
  <si>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</si>
  <si>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</si>
  <si>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</si>
  <si>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</si>
  <si>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</si>
  <si>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</si>
  <si>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</si>
  <si>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</si>
  <si>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</si>
  <si>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</si>
  <si>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</si>
  <si>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</si>
  <si>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</si>
  <si>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</si>
  <si>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</si>
  <si>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</si>
  <si>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</si>
  <si>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</si>
  <si>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</si>
  <si>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</si>
  <si>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</si>
  <si>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</si>
  <si>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</si>
  <si>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</si>
  <si>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</si>
  <si>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</si>
  <si>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</si>
  <si>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</si>
  <si>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</si>
  <si>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</si>
  <si>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</si>
  <si>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</si>
  <si>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</si>
  <si>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</si>
  <si>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</si>
  <si>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</si>
  <si>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</si>
  <si>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</si>
  <si>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</si>
  <si>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</si>
  <si>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</si>
  <si>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</si>
  <si>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</si>
  <si>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</si>
  <si>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</si>
  <si>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</si>
  <si>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</si>
  <si>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</si>
  <si>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</si>
  <si>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</si>
  <si>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</si>
  <si>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</si>
  <si>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</si>
  <si>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</si>
  <si>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</si>
  <si>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</si>
  <si>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</si>
  <si>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</si>
  <si>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</si>
  <si>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</si>
  <si>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</si>
  <si>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</si>
  <si>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</si>
  <si>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</si>
  <si>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</si>
  <si>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</si>
  <si>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</si>
  <si>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</si>
  <si>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</si>
  <si>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</si>
  <si>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</si>
  <si>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</si>
  <si>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</si>
  <si>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</si>
  <si>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</si>
  <si>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</si>
  <si>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</si>
  <si>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</si>
  <si>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</si>
  <si>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</si>
  <si>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</si>
  <si>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</si>
  <si>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</si>
  <si>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</si>
  <si>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</si>
  <si>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</si>
  <si>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</si>
  <si>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</si>
  <si>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</si>
  <si>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</si>
  <si>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</si>
  <si>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</si>
  <si>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</si>
  <si>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</si>
  <si>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</si>
  <si>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</si>
  <si>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</si>
  <si>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</si>
  <si>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</si>
  <si>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</si>
  <si>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</si>
  <si>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</si>
  <si>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</si>
  <si>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</si>
  <si>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</si>
  <si>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</si>
  <si>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</si>
  <si>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</si>
  <si>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</si>
  <si>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</si>
  <si>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</si>
  <si>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</si>
  <si>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</si>
  <si>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</si>
  <si>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</si>
  <si>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</si>
  <si>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</si>
  <si>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</si>
  <si>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</si>
  <si>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</si>
  <si>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</si>
  <si>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</si>
  <si>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</si>
  <si>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</si>
  <si>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</si>
  <si>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</si>
  <si>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</si>
  <si>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</si>
  <si>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</si>
  <si>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</si>
  <si>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</si>
  <si>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</si>
  <si>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</si>
  <si>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</si>
  <si>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</si>
  <si>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</si>
  <si>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</si>
  <si>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</si>
  <si>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</si>
  <si>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</si>
  <si>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</si>
  <si>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</si>
  <si>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</si>
  <si>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</si>
  <si>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</si>
  <si>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</si>
  <si>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</si>
  <si>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</si>
  <si>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</si>
  <si>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</si>
  <si>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</si>
  <si>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</si>
  <si>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</si>
  <si>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</si>
  <si>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</si>
  <si>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</si>
  <si>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</si>
  <si>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</si>
  <si>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</si>
  <si>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</si>
  <si>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</si>
  <si>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</si>
  <si>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</si>
  <si>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</si>
  <si>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</si>
  <si>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</si>
  <si>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</si>
  <si>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</si>
  <si>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</si>
  <si>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</si>
  <si>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</si>
  <si>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</si>
  <si>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</si>
  <si>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</si>
  <si>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</si>
  <si>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</si>
  <si>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</si>
  <si>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</si>
  <si>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</si>
  <si>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</si>
  <si>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</si>
  <si>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</si>
  <si>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</si>
  <si>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</si>
  <si>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</si>
  <si>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</si>
  <si>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</si>
  <si>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</si>
  <si>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</si>
  <si>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</si>
  <si>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</si>
  <si>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</si>
  <si>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</si>
  <si>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</si>
  <si>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</si>
  <si>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</si>
  <si>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</si>
  <si>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</si>
  <si>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</si>
  <si>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</si>
  <si>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</si>
  <si>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</si>
  <si>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</si>
  <si>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</si>
  <si>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</si>
  <si>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</si>
  <si>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</si>
  <si>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</si>
  <si>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</si>
  <si>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</si>
  <si>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</si>
  <si>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</si>
  <si>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</si>
  <si>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</si>
  <si>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</si>
  <si>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</si>
  <si>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</si>
  <si>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</si>
  <si>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</si>
  <si>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</si>
  <si>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</si>
  <si>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</si>
  <si>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</si>
  <si>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</si>
  <si>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</si>
  <si>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</si>
  <si>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</si>
  <si>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</si>
  <si>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</si>
  <si>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</si>
  <si>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</si>
  <si>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</si>
  <si>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</si>
  <si>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</si>
  <si>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</si>
  <si>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</si>
  <si>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</si>
  <si>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</si>
  <si>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</si>
  <si>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</si>
  <si>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</si>
  <si>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</si>
  <si>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</si>
  <si>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</si>
  <si>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</si>
  <si>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</si>
  <si>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</si>
  <si>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</si>
  <si>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</si>
  <si>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</si>
  <si>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</si>
  <si>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</si>
  <si>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</si>
  <si>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</si>
  <si>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</si>
  <si>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</si>
  <si>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</si>
  <si>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</si>
  <si>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</si>
  <si>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</si>
  <si>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</si>
  <si>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</si>
  <si>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</si>
  <si>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</si>
  <si>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</si>
  <si>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</si>
  <si>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</si>
  <si>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</si>
  <si>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</si>
  <si>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</si>
  <si>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</si>
  <si>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</si>
  <si>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</si>
  <si>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</si>
  <si>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</si>
  <si>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</si>
  <si>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</si>
  <si>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</si>
  <si>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</si>
  <si>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</si>
  <si>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</si>
  <si>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</si>
  <si>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</si>
  <si>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</si>
  <si>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</si>
  <si>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</si>
  <si>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</si>
  <si>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</si>
  <si>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</si>
  <si>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</si>
  <si>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</si>
  <si>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</si>
  <si>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</si>
  <si>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</si>
  <si>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</si>
  <si>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</si>
  <si>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</si>
  <si>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</si>
  <si>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</si>
  <si>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</si>
  <si>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</si>
  <si>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</si>
  <si>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</si>
  <si>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</si>
  <si>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</si>
  <si>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</si>
  <si>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</si>
  <si>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</si>
  <si>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</si>
  <si>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</si>
  <si>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</si>
  <si>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</si>
  <si>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</si>
  <si>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</si>
  <si>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</si>
  <si>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</si>
  <si>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</si>
  <si>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</si>
  <si>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</si>
  <si>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</si>
  <si>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</si>
  <si>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</si>
  <si>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</si>
  <si>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</si>
  <si>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</si>
  <si>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</si>
  <si>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</si>
  <si>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</si>
  <si>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</si>
  <si>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</si>
  <si>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</si>
  <si>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</si>
  <si>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</si>
  <si>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</si>
  <si>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</si>
  <si>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</si>
  <si>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</si>
  <si>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</si>
  <si>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</si>
  <si>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</si>
  <si>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</si>
  <si>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</si>
  <si>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</si>
  <si>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</si>
  <si>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</si>
  <si>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</si>
  <si>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</si>
  <si>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</si>
  <si>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</si>
  <si>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</si>
  <si>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</si>
  <si>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</si>
  <si>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</si>
  <si>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</si>
  <si>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</si>
  <si>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</si>
  <si>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</si>
  <si>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</si>
  <si>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</si>
  <si>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</si>
  <si>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</si>
  <si>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</si>
  <si>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</si>
  <si>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</si>
  <si>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</si>
  <si>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</si>
  <si>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</si>
  <si>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</si>
  <si>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</si>
  <si>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</si>
  <si>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</si>
  <si>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</si>
  <si>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</si>
  <si>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</si>
  <si>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</si>
  <si>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</si>
  <si>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</si>
  <si>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</si>
  <si>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</si>
  <si>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</si>
  <si>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</si>
  <si>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</si>
  <si>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</si>
  <si>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</si>
  <si>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</si>
  <si>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</si>
  <si>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</si>
  <si>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</si>
  <si>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</si>
  <si>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</si>
  <si>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</si>
  <si>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</si>
  <si>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</si>
  <si>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</si>
  <si>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</si>
  <si>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</si>
  <si>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</si>
  <si>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</si>
  <si>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</si>
  <si>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</si>
  <si>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</si>
  <si>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</si>
  <si>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</si>
  <si>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</si>
  <si>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</si>
  <si>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</si>
  <si>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</si>
  <si>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</si>
  <si>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</si>
  <si>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</si>
  <si>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</si>
  <si>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</si>
  <si>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</si>
  <si>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</si>
  <si>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</si>
  <si>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</si>
  <si>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</si>
  <si>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</si>
  <si>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</si>
  <si>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</si>
  <si>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</si>
  <si>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</si>
  <si>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</si>
  <si>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</si>
  <si>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</si>
  <si>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</si>
  <si>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</si>
  <si>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</si>
  <si>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</si>
  <si>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</si>
  <si>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</si>
  <si>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</si>
  <si>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</si>
  <si>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</si>
  <si>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</si>
  <si>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</si>
  <si>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</si>
  <si>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</si>
  <si>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</si>
  <si>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</si>
  <si>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</si>
  <si>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</si>
  <si>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</si>
  <si>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</si>
  <si>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</si>
  <si>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</si>
  <si>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</si>
  <si>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</si>
  <si>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</si>
  <si>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</si>
  <si>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</si>
  <si>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</si>
  <si>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</si>
  <si>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</si>
  <si>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</si>
  <si>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</si>
  <si>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</si>
  <si>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</si>
  <si>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</si>
  <si>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</si>
  <si>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</si>
  <si>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</si>
  <si>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</si>
  <si>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</si>
  <si>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</si>
  <si>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</si>
  <si>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</si>
  <si>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</si>
  <si>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</si>
  <si>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</si>
  <si>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</si>
  <si>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</si>
  <si>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</si>
  <si>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</si>
  <si>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</si>
  <si>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</si>
  <si>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</si>
  <si>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</si>
  <si>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</si>
  <si>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</si>
  <si>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</si>
  <si>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</si>
  <si>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</si>
  <si>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</si>
  <si>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</si>
  <si>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</si>
  <si>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</si>
  <si>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</si>
  <si>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</si>
  <si>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</si>
  <si>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</si>
  <si>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</si>
  <si>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</si>
  <si>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</si>
  <si>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</si>
  <si>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</si>
  <si>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</si>
  <si>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</si>
  <si>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</si>
  <si>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</si>
  <si>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</si>
  <si>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</si>
  <si>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</si>
  <si>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</si>
  <si>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</si>
  <si>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</si>
  <si>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</si>
  <si>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</si>
  <si>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</si>
  <si>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</si>
  <si>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</si>
  <si>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</si>
  <si>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</si>
  <si>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</si>
  <si>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</si>
  <si>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</si>
  <si>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</si>
  <si>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</si>
  <si>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</si>
  <si>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</si>
  <si>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</si>
  <si>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</si>
  <si>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</si>
  <si>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</si>
  <si>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</si>
  <si>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</si>
  <si>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</si>
  <si>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</si>
  <si>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</si>
  <si>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</si>
  <si>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</si>
  <si>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</si>
  <si>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</si>
  <si>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</si>
  <si>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</si>
  <si>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</si>
  <si>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</si>
  <si>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</si>
  <si>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</si>
  <si>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</si>
  <si>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</si>
  <si>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</si>
  <si>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</si>
  <si>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</si>
  <si>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</si>
  <si>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</si>
  <si>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</si>
  <si>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</si>
  <si>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</si>
  <si>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</si>
  <si>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</si>
  <si>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</si>
  <si>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</si>
  <si>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</si>
  <si>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</si>
  <si>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</si>
  <si>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</si>
  <si>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</si>
  <si>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</si>
  <si>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</si>
  <si>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</si>
  <si>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</si>
  <si>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</si>
  <si>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</si>
  <si>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</si>
  <si>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</si>
  <si>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</si>
  <si>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</si>
  <si>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</si>
  <si>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</si>
  <si>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</si>
  <si>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</si>
  <si>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</si>
  <si>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</si>
  <si>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</si>
  <si>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</si>
  <si>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</si>
  <si>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</si>
  <si>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</si>
  <si>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</si>
  <si>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</si>
  <si>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</si>
  <si>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</si>
  <si>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</si>
  <si>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</si>
  <si>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</si>
  <si>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</si>
  <si>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</si>
  <si>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</si>
  <si>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</si>
  <si>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</si>
  <si>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</si>
  <si>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</si>
  <si>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</si>
  <si>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</si>
  <si>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</si>
  <si>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</si>
  <si>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</si>
  <si>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</si>
  <si>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</si>
  <si>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</si>
  <si>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</si>
  <si>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</si>
  <si>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</si>
  <si>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</si>
  <si>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</si>
  <si>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</si>
  <si>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</si>
  <si>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</si>
  <si>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</si>
  <si>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</si>
  <si>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</si>
  <si>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</si>
  <si>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</si>
  <si>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</si>
  <si>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</si>
  <si>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</si>
  <si>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</si>
  <si>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</si>
  <si>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</si>
  <si>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</si>
  <si>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</si>
  <si>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</si>
  <si>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</si>
  <si>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</si>
  <si>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</si>
  <si>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</si>
  <si>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</si>
  <si>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</si>
  <si>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</si>
  <si>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</si>
  <si>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</si>
  <si>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</si>
  <si>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</si>
  <si>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</si>
  <si>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</si>
  <si>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</si>
  <si>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</si>
  <si>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</si>
  <si>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</si>
  <si>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</si>
  <si>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</si>
  <si>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</si>
  <si>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</si>
  <si>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</si>
  <si>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</si>
  <si>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</si>
  <si>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</si>
  <si>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</si>
  <si>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</si>
  <si>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</si>
  <si>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</si>
  <si>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</si>
  <si>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</si>
  <si>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</si>
  <si>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</si>
  <si>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</si>
  <si>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</si>
  <si>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</si>
  <si>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</si>
  <si>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</si>
  <si>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</si>
  <si>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</si>
  <si>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</si>
  <si>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</si>
  <si>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</si>
  <si>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</si>
  <si>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</si>
  <si>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</si>
  <si>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</si>
  <si>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</si>
  <si>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</si>
  <si>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</si>
  <si>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</si>
  <si>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</si>
  <si>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</si>
  <si>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</si>
  <si>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</si>
  <si>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</si>
  <si>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</si>
  <si>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</si>
  <si>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</si>
  <si>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</si>
  <si>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</si>
  <si>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</si>
  <si>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</si>
  <si>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</si>
  <si>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</si>
  <si>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</si>
  <si>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</si>
  <si>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</si>
  <si>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</si>
  <si>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</si>
  <si>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</si>
  <si>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</si>
  <si>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</si>
  <si>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</si>
  <si>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</si>
  <si>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</si>
  <si>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</si>
  <si>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</si>
  <si>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</si>
  <si>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</si>
  <si>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</si>
  <si>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</si>
  <si>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</si>
  <si>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</si>
  <si>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</si>
  <si>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</si>
  <si>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</si>
  <si>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</si>
  <si>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</si>
  <si>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</si>
  <si>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</si>
  <si>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</si>
  <si>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</si>
  <si>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</si>
  <si>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</si>
  <si>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</si>
  <si>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</si>
  <si>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</si>
  <si>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</si>
  <si>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</si>
  <si>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</si>
  <si>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</si>
  <si>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</si>
  <si>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</si>
  <si>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</si>
  <si>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</si>
  <si>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</si>
  <si>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</si>
  <si>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</si>
  <si>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</si>
  <si>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</si>
  <si>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</si>
  <si>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</si>
  <si>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</si>
  <si>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</si>
  <si>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</si>
  <si>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</si>
  <si>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</si>
  <si>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</si>
  <si>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</si>
  <si>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</si>
  <si>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</si>
  <si>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</si>
  <si>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</si>
  <si>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</si>
  <si>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</si>
  <si>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</si>
  <si>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</si>
  <si>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</si>
  <si>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</si>
  <si>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</si>
  <si>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</si>
  <si>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</si>
  <si>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</si>
  <si>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</si>
  <si>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</si>
  <si>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</si>
  <si>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</si>
  <si>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</si>
  <si>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</si>
  <si>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</si>
  <si>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</si>
  <si>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</si>
  <si>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</si>
  <si>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</si>
  <si>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</si>
  <si>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</si>
  <si>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</si>
  <si>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</si>
  <si>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</si>
  <si>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</si>
  <si>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</si>
  <si>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</si>
  <si>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</si>
  <si>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</si>
  <si>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</si>
  <si>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</si>
  <si>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</si>
  <si>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</si>
  <si>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</si>
  <si>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</si>
  <si>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</si>
  <si>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</si>
  <si>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</si>
  <si>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</si>
  <si>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</si>
  <si>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</si>
  <si>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</si>
  <si>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</si>
  <si>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</si>
  <si>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</si>
  <si>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</si>
  <si>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</si>
  <si>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</si>
  <si>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</si>
  <si>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</si>
  <si>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</si>
  <si>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</si>
  <si>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</si>
  <si>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</si>
  <si>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</si>
  <si>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</si>
  <si>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</si>
  <si>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</si>
  <si>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</si>
  <si>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</si>
  <si>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</si>
  <si>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</si>
  <si>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</si>
  <si>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</si>
  <si>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</si>
  <si>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</si>
  <si>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</si>
  <si>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</si>
  <si>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</si>
  <si>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</si>
  <si>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</si>
  <si>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</si>
  <si>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</si>
  <si>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</si>
  <si>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</si>
  <si>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</si>
  <si>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</si>
  <si>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</si>
  <si>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</si>
  <si>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</si>
  <si>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</si>
  <si>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</si>
  <si>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</si>
  <si>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</si>
  <si>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</si>
  <si>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</si>
  <si>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</si>
  <si>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</si>
  <si>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</si>
  <si>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</si>
  <si>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</si>
  <si>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</si>
  <si>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</si>
  <si>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</si>
  <si>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</si>
  <si>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</si>
  <si>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</si>
  <si>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</si>
  <si>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</si>
  <si>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</si>
  <si>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</si>
  <si>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</si>
  <si>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</si>
  <si>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</si>
  <si>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</si>
  <si>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</si>
  <si>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</si>
  <si>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</si>
  <si>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</si>
  <si>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</si>
  <si>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</si>
  <si>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</si>
  <si>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</si>
  <si>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</si>
  <si>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</si>
  <si>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</si>
  <si>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</si>
  <si>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</si>
  <si>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</si>
  <si>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</si>
  <si>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</si>
  <si>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</si>
  <si>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</si>
  <si>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</si>
  <si>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</si>
  <si>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</si>
  <si>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</si>
  <si>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</si>
  <si>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</si>
  <si>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</si>
  <si>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</si>
  <si>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</si>
  <si>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</si>
  <si>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</si>
  <si>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</si>
  <si>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</si>
  <si>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</si>
  <si>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</si>
  <si>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</si>
  <si>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</si>
  <si>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</si>
  <si>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</si>
  <si>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</si>
  <si>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</si>
  <si>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</si>
  <si>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</si>
  <si>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</si>
  <si>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</si>
  <si>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</si>
  <si>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</si>
  <si>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</si>
  <si>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</si>
  <si>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</si>
  <si>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</si>
  <si>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</si>
  <si>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</si>
  <si>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</si>
  <si>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</si>
  <si>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</si>
  <si>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</si>
  <si>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</si>
  <si>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</si>
  <si>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</si>
  <si>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</si>
  <si>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</si>
  <si>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</si>
  <si>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</si>
  <si>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</si>
  <si>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</si>
  <si>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</si>
  <si>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</si>
  <si>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</si>
  <si>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</si>
  <si>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</si>
  <si>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</si>
  <si>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</si>
  <si>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</si>
  <si>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</si>
  <si>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</si>
  <si>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</si>
  <si>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</si>
  <si>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</si>
  <si>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</si>
  <si>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</si>
  <si>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</si>
  <si>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</si>
  <si>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</si>
  <si>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</si>
  <si>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</si>
  <si>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</si>
  <si>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</si>
  <si>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</si>
  <si>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</si>
  <si>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</si>
  <si>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</si>
  <si>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</si>
  <si>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</si>
  <si>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</si>
  <si>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</si>
  <si>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</si>
  <si>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</si>
  <si>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</si>
  <si>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</si>
  <si>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</si>
  <si>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</si>
  <si>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</si>
  <si>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</si>
  <si>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</si>
  <si>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</si>
  <si>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</si>
  <si>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</si>
  <si>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</si>
  <si>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</si>
  <si>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</si>
  <si>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</si>
  <si>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</si>
  <si>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</si>
  <si>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</si>
  <si>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</si>
  <si>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</si>
  <si>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</si>
  <si>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</si>
  <si>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</si>
  <si>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</si>
  <si>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</si>
  <si>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</si>
  <si>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</si>
  <si>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</si>
  <si>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</si>
  <si>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</si>
  <si>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</si>
  <si>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</si>
  <si>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</si>
  <si>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</si>
  <si>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</si>
  <si>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</si>
  <si>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</si>
  <si>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</si>
  <si>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</si>
  <si>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</si>
  <si>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</si>
  <si>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</si>
  <si>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</si>
  <si>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</si>
  <si>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</si>
  <si>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</si>
  <si>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</si>
  <si>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</si>
  <si>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</si>
  <si>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</si>
  <si>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</si>
  <si>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</si>
  <si>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</si>
  <si>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</si>
  <si>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</si>
  <si>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</si>
  <si>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</si>
  <si>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</si>
  <si>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</si>
  <si>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</si>
  <si>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</si>
  <si>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</si>
  <si>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</si>
  <si>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</si>
  <si>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</si>
  <si>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</si>
  <si>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</si>
  <si>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</si>
  <si>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</si>
  <si>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</si>
  <si>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</si>
  <si>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</si>
  <si>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</si>
  <si>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</si>
  <si>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</si>
  <si>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</si>
  <si>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</si>
  <si>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</si>
  <si>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</si>
  <si>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</si>
  <si>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</si>
  <si>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</si>
  <si>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</si>
  <si>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</si>
  <si>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</si>
  <si>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</si>
  <si>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</si>
  <si>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</si>
  <si>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</si>
  <si>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</si>
  <si>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</si>
  <si>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</si>
  <si>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</si>
  <si>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</si>
  <si>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</si>
  <si>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</si>
  <si>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</si>
  <si>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</si>
  <si>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</si>
  <si>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</si>
  <si>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</si>
  <si>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</si>
  <si>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</si>
  <si>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</si>
  <si>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</si>
  <si>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</si>
  <si>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</si>
  <si>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</si>
  <si>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</si>
  <si>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</si>
  <si>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</si>
  <si>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</si>
  <si>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</si>
  <si>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</si>
  <si>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</si>
  <si>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</si>
  <si>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</si>
  <si>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</si>
  <si>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</si>
  <si>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</si>
  <si>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</si>
  <si>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</si>
  <si>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</si>
  <si>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</si>
  <si>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</si>
  <si>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</si>
  <si>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</si>
  <si>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</si>
  <si>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</si>
  <si>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</si>
  <si>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</si>
  <si>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</si>
  <si>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</si>
  <si>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</si>
  <si>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</si>
  <si>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</si>
  <si>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</si>
  <si>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</si>
  <si>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</si>
  <si>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</si>
  <si>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</si>
  <si>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</si>
  <si>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</si>
  <si>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</si>
  <si>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</si>
  <si>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</si>
  <si>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</si>
  <si>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</si>
  <si>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</si>
  <si>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</si>
  <si>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</si>
  <si>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</si>
  <si>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</si>
  <si>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</si>
  <si>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</si>
  <si>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</si>
  <si>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</si>
  <si>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</si>
  <si>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</si>
  <si>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</si>
  <si>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</si>
  <si>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</si>
  <si>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</si>
  <si>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</si>
  <si>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</si>
  <si>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</si>
  <si>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</si>
  <si>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</si>
  <si>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</si>
  <si>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</si>
  <si>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</si>
  <si>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</si>
  <si>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</si>
  <si>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</si>
  <si>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</si>
  <si>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</si>
  <si>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</si>
  <si>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</si>
  <si>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</si>
  <si>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</si>
  <si>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</si>
  <si>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</si>
  <si>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</si>
  <si>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</si>
  <si>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</si>
  <si>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</si>
  <si>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</si>
  <si>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</si>
  <si>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</si>
  <si>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</si>
  <si>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</si>
  <si>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</si>
  <si>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</si>
  <si>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</si>
  <si>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</si>
  <si>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</si>
  <si>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</si>
  <si>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</si>
  <si>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</si>
  <si>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</si>
  <si>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</si>
  <si>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</si>
  <si>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</si>
  <si>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</si>
  <si>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</si>
  <si>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</si>
  <si>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</si>
  <si>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</si>
  <si>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</si>
  <si>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</si>
  <si>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</si>
  <si>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</si>
  <si>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</si>
  <si>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</si>
  <si>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</si>
  <si>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</si>
  <si>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</si>
  <si>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</si>
  <si>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</si>
  <si>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</si>
  <si>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</si>
  <si>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</si>
  <si>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</si>
  <si>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</si>
  <si>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</si>
  <si>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</si>
  <si>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</si>
  <si>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</si>
  <si>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</si>
  <si>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</si>
  <si>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</si>
  <si>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</si>
  <si>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</si>
  <si>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</si>
  <si>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</si>
  <si>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</si>
  <si>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</si>
  <si>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</si>
  <si>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</si>
  <si>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</si>
  <si>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</si>
  <si>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</si>
  <si>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</si>
  <si>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</si>
  <si>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</si>
  <si>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</si>
  <si>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</si>
  <si>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</si>
  <si>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</si>
  <si>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</si>
  <si>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</si>
  <si>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</si>
  <si>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</si>
  <si>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</si>
  <si>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</si>
  <si>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</si>
  <si>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</si>
  <si>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</si>
  <si>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</si>
  <si>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</si>
  <si>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</si>
  <si>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</si>
  <si>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</si>
  <si>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</si>
  <si>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</si>
  <si>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</si>
  <si>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</si>
  <si>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</si>
  <si>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</si>
  <si>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</si>
  <si>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</si>
  <si>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</si>
  <si>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</si>
  <si>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</si>
  <si>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</si>
  <si>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</si>
  <si>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</si>
  <si>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</si>
  <si>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</si>
  <si>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</si>
  <si>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</si>
  <si>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</si>
  <si>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</si>
  <si>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</si>
  <si>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</si>
  <si>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</si>
  <si>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</si>
  <si>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</si>
  <si>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</si>
  <si>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</si>
  <si>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</si>
  <si>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</si>
  <si>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</si>
  <si>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</si>
  <si>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</si>
  <si>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</si>
  <si>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</si>
  <si>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</si>
  <si>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</si>
  <si>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</si>
  <si>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</si>
  <si>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</si>
  <si>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</si>
  <si>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</si>
  <si>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</si>
  <si>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</si>
  <si>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</si>
  <si>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</si>
  <si>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</si>
  <si>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</si>
  <si>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</si>
  <si>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</si>
  <si>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</si>
  <si>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</si>
  <si>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</si>
  <si>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</si>
  <si>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</si>
  <si>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</si>
  <si>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</si>
  <si>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</si>
  <si>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</si>
  <si>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</si>
  <si>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</si>
  <si>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</si>
  <si>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</si>
  <si>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</si>
  <si>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</si>
  <si>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</si>
  <si>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</si>
  <si>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</si>
  <si>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</si>
  <si>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</si>
  <si>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</si>
  <si>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</si>
  <si>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</si>
  <si>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</si>
  <si>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</si>
  <si>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</si>
  <si>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</si>
  <si>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</si>
  <si>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</si>
  <si>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</si>
  <si>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</si>
  <si>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</si>
  <si>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</si>
  <si>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</si>
  <si>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</si>
  <si>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</si>
  <si>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</si>
  <si>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</si>
  <si>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</si>
  <si>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</si>
  <si>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</si>
  <si>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</si>
  <si>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</si>
  <si>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</si>
  <si>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</si>
  <si>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</si>
  <si>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</si>
  <si>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</si>
  <si>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</si>
  <si>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</si>
  <si>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</si>
  <si>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</si>
  <si>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</si>
  <si>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</si>
  <si>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</si>
  <si>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</si>
  <si>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</si>
  <si>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</si>
  <si>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</si>
  <si>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</si>
  <si>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</si>
  <si>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</si>
  <si>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</si>
  <si>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</si>
  <si>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</si>
  <si>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</si>
  <si>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</si>
  <si>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</si>
  <si>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</si>
  <si>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</si>
  <si>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</si>
  <si>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</si>
  <si>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</si>
  <si>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</si>
  <si>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</si>
  <si>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</si>
  <si>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</si>
  <si>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</si>
  <si>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</si>
  <si>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</si>
  <si>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</si>
  <si>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</si>
  <si>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</si>
  <si>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</si>
  <si>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</si>
  <si>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</si>
  <si>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</si>
  <si>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</si>
  <si>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</si>
  <si>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</si>
  <si>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</si>
  <si>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</si>
  <si>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</si>
  <si>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</si>
  <si>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</si>
  <si>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</si>
  <si>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</si>
  <si>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</si>
  <si>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</si>
  <si>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</si>
  <si>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</si>
  <si>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</si>
  <si>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</si>
  <si>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</si>
  <si>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</si>
  <si>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</si>
  <si>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</si>
  <si>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</si>
  <si>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</si>
  <si>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</si>
  <si>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</si>
  <si>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</si>
  <si>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</si>
  <si>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</si>
  <si>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</si>
  <si>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</si>
  <si>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</si>
  <si>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</si>
  <si>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</si>
  <si>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</si>
  <si>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</si>
  <si>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</si>
  <si>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</si>
  <si>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</si>
  <si>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</si>
  <si>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</si>
  <si>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</si>
  <si>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</si>
  <si>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</si>
  <si>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</si>
  <si>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</si>
  <si>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</si>
  <si>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</si>
  <si>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</si>
  <si>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</si>
  <si>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</si>
  <si>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</si>
  <si>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</si>
  <si>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</si>
  <si>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</si>
  <si>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</si>
  <si>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</si>
  <si>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</si>
  <si>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</si>
  <si>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</si>
  <si>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</si>
  <si>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</si>
  <si>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</si>
  <si>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</si>
  <si>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</si>
  <si>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</si>
  <si>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</si>
  <si>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</si>
  <si>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</si>
  <si>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</si>
  <si>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</si>
  <si>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</si>
  <si>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</si>
  <si>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</si>
  <si>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</si>
  <si>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</si>
  <si>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</si>
  <si>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</si>
  <si>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</si>
  <si>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</si>
  <si>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</si>
  <si>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</si>
  <si>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</si>
  <si>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</si>
  <si>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</si>
  <si>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</si>
  <si>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</si>
  <si>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</si>
  <si>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</si>
  <si>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</si>
  <si>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</si>
  <si>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</si>
  <si>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</si>
  <si>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</si>
  <si>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</si>
  <si>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</si>
  <si>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</si>
  <si>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</si>
  <si>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</si>
  <si>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</si>
  <si>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</si>
  <si>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</si>
  <si>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</si>
  <si>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</si>
  <si>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</si>
  <si>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</si>
  <si>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</si>
  <si>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</si>
  <si>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</si>
  <si>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</si>
  <si>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</si>
  <si>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</si>
  <si>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</si>
  <si>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</si>
  <si>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</si>
  <si>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</si>
  <si>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</si>
  <si>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</si>
  <si>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</si>
  <si>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</si>
  <si>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</si>
  <si>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</si>
  <si>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</si>
  <si>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</si>
  <si>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</si>
  <si>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</si>
  <si>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</si>
  <si>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</si>
  <si>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</si>
  <si>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</si>
  <si>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</si>
  <si>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</si>
  <si>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</si>
  <si>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</si>
  <si>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</si>
  <si>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</si>
  <si>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</si>
  <si>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</si>
  <si>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</si>
  <si>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</si>
  <si>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</si>
  <si>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</si>
  <si>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</si>
  <si>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</si>
  <si>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</si>
  <si>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</si>
  <si>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</si>
  <si>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</si>
  <si>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</si>
  <si>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</si>
  <si>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</si>
  <si>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</si>
  <si>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</si>
  <si>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</si>
  <si>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</si>
  <si>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</si>
  <si>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</si>
  <si>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</si>
  <si>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</si>
  <si>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</si>
  <si>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</si>
  <si>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</si>
  <si>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</si>
  <si>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</si>
  <si>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</si>
  <si>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</si>
  <si>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</si>
  <si>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</si>
  <si>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</si>
  <si>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</si>
  <si>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</si>
  <si>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</si>
  <si>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</si>
  <si>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</si>
  <si>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</si>
  <si>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</si>
  <si>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</si>
  <si>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</si>
  <si>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</si>
  <si>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</si>
  <si>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</si>
  <si>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</si>
  <si>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</si>
  <si>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</si>
  <si>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</si>
  <si>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</si>
  <si>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</si>
  <si>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</si>
  <si>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</si>
  <si>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</si>
  <si>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</si>
  <si>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</si>
  <si>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</si>
  <si>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</si>
  <si>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</si>
  <si>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</si>
  <si>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</si>
  <si>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</si>
  <si>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</si>
  <si>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</si>
  <si>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</si>
  <si>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</si>
  <si>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</si>
  <si>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</si>
  <si>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</si>
  <si>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</si>
  <si>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</si>
  <si>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</si>
  <si>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</si>
  <si>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</si>
  <si>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</si>
  <si>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</si>
  <si>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</si>
  <si>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</si>
  <si>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</si>
  <si>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</si>
  <si>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</si>
  <si>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</si>
  <si>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</si>
  <si>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</si>
  <si>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</si>
  <si>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</si>
  <si>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</si>
  <si>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</si>
  <si>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</si>
  <si>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</si>
  <si>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</si>
  <si>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</si>
  <si>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</si>
  <si>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</si>
  <si>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</si>
  <si>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</si>
  <si>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</si>
  <si>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</si>
  <si>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</si>
  <si>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</si>
  <si>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</si>
  <si>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</si>
  <si>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</si>
  <si>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</si>
  <si>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</si>
  <si>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</si>
  <si>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</si>
  <si>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</si>
  <si>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</si>
  <si>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</si>
  <si>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</si>
  <si>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</si>
  <si>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</si>
  <si>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</si>
  <si>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</si>
  <si>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</si>
  <si>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</si>
  <si>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</si>
  <si>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</si>
  <si>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</si>
  <si>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</si>
  <si>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</si>
  <si>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</si>
  <si>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</si>
  <si>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</si>
  <si>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</si>
  <si>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</si>
  <si>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</si>
  <si>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</si>
  <si>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</si>
  <si>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</si>
  <si>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</si>
  <si>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</si>
  <si>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</si>
  <si>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</si>
  <si>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</si>
  <si>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</si>
  <si>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</si>
  <si>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</si>
  <si>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</si>
  <si>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</si>
  <si>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</si>
  <si>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</si>
  <si>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</si>
  <si>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</si>
  <si>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</si>
  <si>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</si>
  <si>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</si>
  <si>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</si>
  <si>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</si>
  <si>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</si>
  <si>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</si>
  <si>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</si>
  <si>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</si>
  <si>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</si>
  <si>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</si>
  <si>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</si>
  <si>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</si>
  <si>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</si>
  <si>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</si>
  <si>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</si>
  <si>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</si>
  <si>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</si>
  <si>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</si>
  <si>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</si>
  <si>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</si>
  <si>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</si>
  <si>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</si>
  <si>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</si>
  <si>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</si>
  <si>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</si>
  <si>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</si>
  <si>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</si>
  <si>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</si>
  <si>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</si>
  <si>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</si>
  <si>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</si>
  <si>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</si>
  <si>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</si>
  <si>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</si>
  <si>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</si>
  <si>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</si>
  <si>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</si>
  <si>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</si>
  <si>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</si>
  <si>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</si>
  <si>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</si>
  <si>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</si>
  <si>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</si>
  <si>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</si>
  <si>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</si>
  <si>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</si>
  <si>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</si>
  <si>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</si>
  <si>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</si>
  <si>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</si>
  <si>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</si>
  <si>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</si>
  <si>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</si>
  <si>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</si>
  <si>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</si>
  <si>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</si>
  <si>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</si>
  <si>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</si>
  <si>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</si>
  <si>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</si>
  <si>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</si>
  <si>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</si>
  <si>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</si>
  <si>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</si>
  <si>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</si>
  <si>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</si>
  <si>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</si>
  <si>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</si>
  <si>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</si>
  <si>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</si>
  <si>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</si>
  <si>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</si>
  <si>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</si>
  <si>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</si>
  <si>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</si>
  <si>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</si>
  <si>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</si>
  <si>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</si>
  <si>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</si>
  <si>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</si>
  <si>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</si>
  <si>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</si>
  <si>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</si>
  <si>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</si>
  <si>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</si>
  <si>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</si>
  <si>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</si>
  <si>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</si>
  <si>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</si>
  <si>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</si>
  <si>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</si>
  <si>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</si>
  <si>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</si>
  <si>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</si>
  <si>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</si>
  <si>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</si>
  <si>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</si>
  <si>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</si>
  <si>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</si>
  <si>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</si>
  <si>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</si>
  <si>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</si>
  <si>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</si>
  <si>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</si>
  <si>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</si>
  <si>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</si>
  <si>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</si>
  <si>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</si>
  <si>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</si>
  <si>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</si>
  <si>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</si>
  <si>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</si>
  <si>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</si>
  <si>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</si>
  <si>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</si>
  <si>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</si>
  <si>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</si>
  <si>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</si>
  <si>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</si>
  <si>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</si>
  <si>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</si>
  <si>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</si>
  <si>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</si>
  <si>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</si>
  <si>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</si>
  <si>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</si>
  <si>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</si>
  <si>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</si>
  <si>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</si>
  <si>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</si>
  <si>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</si>
  <si>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</si>
  <si>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</si>
  <si>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</si>
  <si>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</si>
  <si>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</si>
  <si>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</si>
  <si>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</si>
  <si>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</si>
  <si>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</si>
  <si>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</si>
  <si>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</si>
  <si>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</si>
  <si>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</si>
  <si>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</si>
  <si>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</si>
  <si>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</si>
  <si>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</si>
  <si>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</si>
  <si>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</si>
  <si>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</si>
  <si>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</si>
  <si>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</si>
  <si>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</si>
  <si>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</si>
  <si>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</si>
  <si>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</si>
  <si>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</si>
  <si>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</si>
  <si>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</si>
  <si>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</si>
  <si>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</si>
  <si>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</si>
  <si>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</si>
  <si>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</si>
  <si>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</si>
  <si>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</si>
  <si>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</si>
  <si>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</si>
  <si>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</si>
  <si>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</si>
  <si>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</si>
  <si>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</si>
  <si>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</si>
  <si>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</si>
  <si>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</si>
  <si>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</si>
  <si>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</si>
  <si>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</si>
  <si>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</si>
  <si>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</si>
  <si>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</si>
  <si>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</si>
  <si>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</si>
  <si>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</si>
  <si>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</si>
  <si>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</si>
  <si>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</si>
  <si>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</si>
  <si>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</si>
  <si>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</si>
  <si>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</si>
  <si>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</si>
  <si>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</si>
  <si>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</si>
  <si>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</si>
  <si>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</si>
  <si>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</si>
  <si>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</si>
  <si>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</si>
  <si>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</si>
  <si>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</si>
  <si>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</si>
  <si>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</si>
  <si>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</si>
  <si>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</si>
  <si>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</si>
  <si>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</si>
  <si>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</si>
  <si>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</si>
  <si>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</si>
  <si>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</si>
  <si>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</si>
  <si>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</si>
  <si>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</si>
  <si>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</si>
  <si>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</si>
  <si>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</si>
  <si>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</si>
  <si>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</si>
  <si>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</si>
  <si>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</si>
  <si>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</si>
  <si>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</si>
  <si>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</si>
  <si>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</si>
  <si>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</si>
  <si>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</si>
  <si>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</si>
  <si>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</si>
  <si>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</si>
  <si>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</si>
  <si>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</si>
  <si>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</si>
  <si>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</si>
  <si>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</si>
  <si>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</si>
  <si>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</si>
  <si>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</si>
  <si>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</si>
  <si>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</si>
  <si>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</si>
  <si>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</si>
  <si>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</si>
  <si>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</si>
  <si>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</si>
  <si>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</si>
  <si>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</si>
  <si>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</si>
  <si>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</si>
  <si>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</si>
  <si>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</si>
  <si>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</si>
  <si>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</si>
  <si>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</si>
  <si>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</si>
  <si>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</si>
  <si>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</si>
  <si>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</si>
  <si>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</si>
  <si>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</si>
  <si>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</si>
  <si>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</si>
  <si>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</si>
  <si>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</si>
  <si>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</si>
  <si>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</si>
  <si>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</si>
  <si>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</si>
  <si>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</si>
  <si>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</si>
  <si>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</si>
  <si>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</si>
  <si>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</si>
  <si>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</si>
  <si>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</si>
  <si>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</si>
  <si>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</si>
  <si>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</si>
  <si>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</si>
  <si>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</si>
  <si>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</si>
  <si>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</si>
  <si>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</si>
  <si>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</si>
  <si>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</si>
  <si>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</si>
  <si>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</si>
  <si>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</si>
  <si>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</si>
  <si>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</si>
  <si>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</si>
  <si>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</si>
  <si>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</si>
  <si>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</si>
  <si>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</si>
  <si>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</si>
  <si>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</si>
  <si>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</si>
  <si>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</si>
  <si>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</si>
  <si>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</si>
  <si>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</si>
  <si>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</si>
  <si>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</si>
  <si>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</si>
  <si>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</si>
  <si>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</si>
  <si>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</si>
  <si>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</si>
  <si>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</si>
  <si>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</si>
  <si>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</si>
  <si>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</si>
  <si>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</si>
  <si>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</si>
  <si>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</si>
  <si>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</si>
  <si>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</si>
  <si>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</si>
  <si>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</si>
  <si>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</si>
  <si>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</si>
  <si>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</si>
  <si>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</si>
  <si>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</si>
  <si>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</si>
  <si>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</si>
  <si>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</si>
  <si>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</si>
  <si>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</si>
  <si>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</si>
  <si>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</si>
  <si>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</si>
  <si>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</si>
  <si>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</si>
  <si>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</si>
  <si>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</si>
  <si>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</si>
  <si>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</si>
  <si>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</si>
  <si>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</si>
  <si>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</si>
  <si>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</si>
  <si>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</si>
  <si>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</si>
  <si>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</si>
  <si>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</si>
  <si>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</si>
  <si>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</si>
  <si>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</si>
  <si>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</si>
  <si>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</si>
  <si>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</si>
  <si>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</si>
  <si>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</si>
  <si>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</si>
  <si>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</si>
  <si>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</si>
  <si>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</si>
  <si>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</si>
  <si>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</si>
  <si>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</si>
  <si>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</si>
  <si>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</si>
  <si>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</si>
  <si>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</si>
  <si>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</si>
  <si>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</si>
  <si>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</si>
  <si>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</si>
  <si>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</si>
  <si>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</si>
  <si>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</si>
  <si>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</si>
  <si>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</si>
  <si>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</si>
  <si>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</si>
  <si>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</si>
  <si>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</si>
  <si>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</si>
  <si>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</si>
  <si>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</si>
  <si>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</si>
  <si>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</si>
  <si>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</si>
  <si>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</si>
  <si>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</si>
  <si>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</si>
  <si>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</si>
  <si>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</si>
  <si>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</si>
  <si>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</si>
  <si>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</si>
  <si>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</si>
  <si>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</si>
  <si>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</si>
  <si>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</si>
  <si>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</si>
  <si>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</si>
  <si>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</si>
  <si>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</si>
  <si>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</si>
  <si>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</si>
  <si>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</si>
  <si>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</si>
  <si>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</si>
  <si>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</si>
  <si>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</si>
  <si>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</si>
  <si>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</si>
  <si>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</si>
  <si>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</si>
  <si>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</si>
  <si>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</si>
  <si>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</si>
  <si>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</si>
  <si>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</si>
  <si>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</si>
  <si>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</si>
  <si>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</si>
  <si>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</si>
  <si>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</si>
  <si>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</si>
  <si>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</si>
  <si>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</si>
  <si>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</si>
  <si>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</si>
  <si>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</si>
  <si>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</si>
  <si>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</si>
  <si>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</si>
  <si>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</si>
  <si>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</si>
  <si>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</si>
  <si>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</si>
  <si>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</si>
  <si>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</si>
  <si>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</si>
  <si>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</si>
  <si>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</si>
  <si>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</si>
  <si>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</si>
  <si>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</si>
  <si>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</si>
  <si>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</si>
  <si>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</si>
  <si>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</si>
  <si>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</si>
  <si>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</si>
  <si>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</si>
  <si>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</si>
  <si>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</si>
  <si>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</si>
  <si>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</si>
  <si>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</si>
  <si>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</si>
  <si>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</si>
  <si>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</si>
  <si>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</si>
  <si>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</si>
  <si>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</si>
  <si>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</si>
  <si>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</si>
  <si>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</si>
  <si>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</si>
  <si>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</si>
  <si>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</si>
  <si>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</si>
  <si>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</si>
  <si>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</si>
  <si>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</si>
  <si>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</si>
  <si>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</si>
  <si>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</si>
  <si>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</si>
  <si>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</si>
  <si>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</si>
  <si>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</si>
  <si>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</si>
  <si>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</si>
  <si>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</si>
  <si>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</si>
  <si>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</si>
  <si>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</si>
  <si>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</si>
  <si>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</si>
  <si>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</si>
  <si>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</si>
  <si>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</si>
  <si>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</si>
  <si>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</si>
  <si>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</si>
  <si>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</si>
  <si>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</si>
  <si>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</si>
  <si>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</si>
  <si>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</si>
  <si>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</si>
  <si>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</si>
  <si>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</si>
  <si>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</si>
  <si>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</si>
  <si>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</si>
  <si>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</si>
  <si>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</si>
  <si>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</si>
  <si>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</si>
  <si>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</si>
  <si>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</si>
  <si>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</si>
  <si>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</si>
  <si>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</si>
  <si>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</si>
  <si>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</si>
  <si>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</si>
  <si>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</si>
  <si>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</si>
  <si>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</si>
  <si>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</si>
  <si>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</si>
  <si>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</si>
  <si>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</si>
  <si>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</si>
  <si>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</si>
  <si>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</si>
  <si>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</si>
  <si>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</si>
  <si>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</si>
  <si>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</si>
  <si>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</si>
  <si>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</si>
  <si>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</si>
  <si>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</si>
  <si>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</si>
  <si>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</si>
  <si>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</si>
  <si>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</si>
  <si>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</si>
  <si>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</si>
  <si>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</si>
  <si>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</si>
  <si>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</si>
  <si>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</si>
  <si>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</si>
  <si>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</si>
  <si>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</si>
  <si>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</si>
  <si>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</si>
  <si>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</si>
  <si>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</si>
  <si>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</si>
  <si>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</si>
  <si>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</si>
  <si>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</si>
  <si>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</si>
  <si>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</si>
  <si>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</si>
  <si>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</si>
  <si>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</si>
  <si>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</si>
  <si>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</si>
  <si>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</si>
  <si>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</si>
  <si>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</si>
  <si>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</si>
  <si>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</si>
  <si>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</si>
  <si>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</si>
  <si>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</si>
  <si>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</si>
  <si>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</si>
  <si>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</si>
  <si>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</si>
  <si>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</si>
  <si>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</si>
  <si>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</si>
  <si>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</si>
  <si>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</si>
  <si>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</si>
  <si>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</si>
  <si>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</si>
  <si>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</si>
  <si>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</si>
  <si>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</si>
  <si>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</si>
  <si>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</si>
  <si>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</si>
  <si>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</si>
  <si>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</si>
  <si>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</si>
  <si>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</si>
  <si>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</si>
  <si>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</si>
  <si>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</si>
  <si>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</si>
  <si>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</si>
  <si>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</si>
  <si>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</si>
  <si>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</si>
  <si>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</si>
  <si>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</si>
  <si>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</si>
  <si>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</si>
  <si>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</si>
  <si>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</si>
  <si>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</si>
  <si>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</si>
  <si>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</si>
  <si>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</si>
  <si>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</si>
  <si>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</si>
  <si>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</si>
  <si>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</si>
  <si>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</si>
  <si>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</si>
  <si>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</si>
  <si>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</si>
  <si>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</si>
  <si>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</si>
  <si>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</si>
  <si>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</si>
  <si>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</si>
  <si>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</si>
  <si>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</si>
  <si>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</si>
  <si>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</si>
  <si>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</si>
  <si>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</si>
  <si>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</si>
  <si>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</si>
  <si>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</si>
  <si>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</si>
  <si>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</si>
  <si>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</si>
  <si>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</si>
  <si>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</si>
  <si>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</si>
  <si>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</si>
  <si>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</si>
  <si>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</si>
  <si>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</si>
  <si>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</si>
  <si>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</si>
  <si>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</si>
  <si>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</si>
  <si>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</si>
  <si>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</si>
  <si>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</si>
  <si>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</si>
  <si>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</si>
  <si>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</si>
  <si>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</si>
  <si>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</si>
  <si>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</si>
  <si>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</si>
  <si>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</si>
  <si>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</si>
  <si>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</si>
  <si>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</si>
  <si>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</si>
  <si>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</si>
  <si>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</si>
  <si>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</si>
  <si>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</si>
  <si>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</si>
  <si>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</si>
  <si>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</si>
  <si>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</si>
  <si>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</si>
  <si>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</si>
  <si>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</si>
  <si>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</si>
  <si>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</si>
  <si>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</si>
  <si>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</si>
  <si>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</si>
  <si>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</si>
  <si>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</si>
  <si>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</si>
  <si>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</si>
  <si>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</si>
  <si>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</si>
  <si>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</si>
  <si>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</si>
  <si>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</si>
  <si>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</si>
  <si>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</si>
  <si>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</si>
  <si>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</si>
  <si>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</si>
  <si>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</si>
  <si>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</si>
  <si>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</si>
  <si>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</si>
  <si>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</si>
  <si>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</si>
  <si>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</si>
  <si>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</si>
  <si>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</si>
  <si>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</si>
  <si>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</si>
  <si>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</si>
  <si>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</si>
  <si>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</si>
  <si>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</si>
  <si>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</si>
  <si>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</si>
  <si>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</si>
  <si>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</si>
  <si>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</si>
  <si>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</si>
  <si>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</si>
  <si>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</si>
  <si>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</si>
  <si>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</si>
  <si>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</si>
  <si>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</si>
  <si>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</si>
  <si>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</si>
  <si>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</si>
  <si>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</si>
  <si>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</si>
  <si>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</si>
  <si>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</si>
  <si>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</si>
  <si>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</si>
  <si>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</si>
  <si>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</si>
  <si>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</si>
  <si>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</si>
  <si>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</si>
  <si>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</si>
  <si>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</si>
  <si>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</si>
  <si>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</si>
  <si>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</si>
  <si>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</si>
  <si>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</si>
  <si>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</si>
  <si>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</si>
  <si>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</si>
  <si>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</si>
  <si>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</si>
  <si>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</si>
  <si>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</si>
  <si>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</si>
  <si>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</si>
  <si>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</si>
  <si>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</si>
  <si>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</si>
  <si>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</si>
  <si>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</si>
  <si>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</si>
  <si>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</si>
  <si>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</si>
  <si>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</si>
  <si>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</si>
  <si>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</si>
  <si>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</si>
  <si>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</si>
  <si>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</si>
  <si>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</si>
  <si>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</si>
  <si>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</si>
  <si>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</si>
  <si>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</si>
  <si>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</si>
  <si>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</si>
  <si>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</si>
  <si>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</si>
  <si>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</si>
  <si>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</si>
  <si>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</si>
  <si>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</si>
  <si>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</si>
  <si>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</si>
  <si>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</si>
  <si>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</si>
  <si>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</si>
  <si>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</si>
  <si>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</si>
  <si>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</si>
  <si>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</si>
  <si>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</si>
  <si>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</si>
  <si>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</si>
  <si>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</si>
  <si>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</si>
  <si>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</si>
  <si>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</si>
  <si>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</si>
  <si>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</si>
  <si>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</si>
  <si>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</si>
  <si>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</si>
  <si>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</si>
  <si>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</si>
  <si>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</si>
  <si>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</si>
  <si>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</si>
  <si>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</si>
  <si>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</si>
  <si>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</si>
  <si>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</si>
  <si>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</si>
  <si>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</si>
  <si>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</si>
  <si>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</si>
  <si>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</si>
  <si>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</si>
  <si>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</si>
  <si>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</si>
  <si>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</si>
  <si>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</si>
  <si>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</si>
  <si>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</si>
  <si>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</si>
  <si>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</si>
  <si>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</si>
  <si>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</si>
  <si>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</si>
  <si>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</si>
  <si>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</si>
  <si>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</si>
  <si>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</si>
  <si>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</si>
  <si>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</si>
  <si>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</si>
  <si>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</si>
  <si>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</si>
  <si>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</si>
  <si>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</si>
  <si>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</si>
  <si>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</si>
  <si>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</si>
  <si>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</si>
  <si>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</si>
  <si>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</si>
  <si>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</si>
  <si>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</si>
  <si>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</si>
  <si>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</si>
  <si>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</si>
  <si>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</si>
  <si>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</si>
  <si>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</si>
  <si>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</si>
  <si>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</si>
  <si>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</si>
  <si>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</si>
  <si>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</si>
  <si>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</si>
  <si>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</si>
  <si>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</si>
  <si>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</si>
  <si>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</si>
  <si>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</si>
  <si>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</si>
  <si>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</si>
  <si>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</si>
  <si>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</si>
  <si>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</si>
  <si>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</si>
  <si>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</si>
  <si>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</si>
  <si>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</si>
  <si>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</si>
  <si>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</si>
  <si>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</si>
  <si>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</si>
  <si>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</si>
  <si>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</si>
  <si>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</si>
  <si>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</si>
  <si>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</si>
  <si>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</si>
  <si>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</si>
  <si>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</si>
  <si>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</si>
  <si>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</si>
  <si>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</si>
  <si>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</si>
  <si>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</si>
  <si>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</si>
  <si>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</si>
  <si>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</si>
  <si>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</si>
  <si>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</si>
  <si>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</si>
  <si>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</si>
  <si>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</si>
  <si>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</si>
  <si>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</si>
  <si>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</si>
  <si>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</si>
  <si>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</si>
  <si>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</si>
  <si>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</si>
  <si>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</si>
  <si>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</si>
  <si>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</si>
  <si>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</si>
  <si>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</si>
  <si>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</si>
  <si>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</si>
  <si>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</si>
  <si>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</si>
  <si>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</si>
  <si>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</si>
  <si>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</si>
  <si>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</si>
  <si>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</si>
  <si>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</si>
  <si>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</si>
  <si>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</si>
  <si>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</si>
  <si>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</si>
  <si>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</si>
  <si>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</si>
  <si>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</si>
  <si>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</si>
  <si>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</si>
  <si>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</si>
  <si>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</si>
  <si>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</si>
  <si>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</si>
  <si>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</si>
  <si>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</si>
  <si>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</si>
  <si>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</si>
  <si>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</si>
  <si>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</si>
  <si>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</si>
  <si>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</si>
  <si>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</si>
  <si>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</si>
  <si>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</si>
  <si>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</si>
  <si>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</si>
  <si>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</si>
  <si>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</si>
  <si>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</si>
  <si>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</si>
  <si>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</si>
  <si>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</si>
  <si>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</si>
  <si>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</si>
  <si>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</si>
  <si>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</si>
  <si>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</si>
  <si>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</si>
  <si>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</si>
  <si>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</si>
  <si>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</si>
  <si>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</si>
  <si>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</si>
  <si>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</si>
  <si>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</si>
  <si>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</si>
  <si>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</si>
  <si>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</si>
  <si>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</si>
  <si>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</si>
  <si>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</si>
  <si>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</si>
  <si>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</si>
  <si>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</si>
  <si>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</si>
  <si>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</si>
  <si>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</si>
  <si>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</si>
  <si>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</si>
  <si>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</si>
  <si>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</si>
  <si>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</si>
  <si>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</si>
  <si>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</si>
  <si>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</si>
  <si>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</si>
  <si>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</si>
  <si>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</si>
  <si>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</si>
  <si>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</si>
  <si>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</si>
  <si>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</si>
  <si>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</si>
  <si>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</si>
  <si>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</si>
  <si>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</si>
  <si>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</si>
  <si>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</si>
  <si>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</si>
  <si>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</si>
  <si>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</si>
  <si>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</si>
  <si>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</si>
  <si>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</si>
  <si>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</si>
  <si>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</si>
  <si>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</si>
  <si>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</si>
  <si>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</si>
  <si>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</si>
  <si>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</si>
  <si>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</si>
  <si>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</si>
  <si>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</si>
  <si>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</si>
  <si>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</si>
  <si>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</si>
  <si>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</si>
  <si>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</si>
  <si>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</si>
  <si>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</si>
  <si>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</si>
  <si>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</si>
  <si>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</si>
  <si>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</si>
  <si>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</si>
  <si>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</si>
  <si>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</si>
  <si>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</si>
  <si>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</si>
  <si>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</si>
  <si>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</si>
  <si>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</si>
  <si>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</si>
  <si>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</si>
  <si>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</si>
  <si>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</si>
  <si>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</si>
  <si>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</si>
  <si>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</si>
  <si>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</si>
  <si>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</si>
  <si>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</si>
  <si>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</si>
  <si>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</si>
  <si>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</si>
  <si>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</si>
  <si>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</si>
  <si>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</si>
  <si>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</si>
  <si>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</si>
  <si>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</si>
  <si>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</si>
  <si>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</si>
  <si>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</si>
  <si>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</si>
  <si>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</si>
  <si>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</si>
  <si>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</si>
  <si>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</si>
  <si>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</si>
  <si>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</si>
  <si>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</si>
  <si>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</si>
  <si>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</si>
  <si>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</si>
  <si>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</si>
  <si>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</si>
  <si>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</si>
  <si>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</si>
  <si>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</si>
  <si>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</si>
  <si>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</si>
  <si>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</si>
  <si>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</si>
  <si>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</si>
  <si>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</si>
  <si>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</si>
  <si>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</si>
  <si>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</si>
  <si>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</si>
  <si>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</si>
  <si>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</si>
  <si>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</si>
  <si>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</si>
  <si>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</si>
  <si>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</si>
  <si>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</si>
  <si>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</si>
  <si>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</si>
  <si>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</si>
  <si>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</si>
  <si>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</si>
  <si>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</si>
  <si>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</si>
  <si>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</si>
  <si>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</si>
  <si>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</si>
  <si>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</si>
  <si>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</si>
  <si>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</si>
  <si>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</si>
  <si>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</si>
  <si>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</si>
  <si>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</si>
  <si>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</si>
  <si>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</si>
  <si>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</si>
  <si>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</si>
  <si>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</si>
  <si>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</si>
  <si>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</si>
  <si>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</si>
  <si>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</si>
  <si>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</si>
  <si>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</si>
  <si>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</si>
  <si>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</si>
  <si>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</si>
  <si>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</si>
  <si>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</si>
  <si>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</si>
  <si>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</si>
  <si>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</si>
  <si>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</si>
  <si>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</si>
  <si>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</si>
  <si>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</si>
  <si>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</si>
  <si>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</si>
  <si>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</si>
  <si>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</si>
  <si>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</si>
  <si>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</si>
  <si>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</si>
  <si>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</si>
  <si>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</si>
  <si>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</si>
  <si>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</si>
  <si>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</si>
  <si>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</si>
  <si>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</si>
  <si>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</si>
  <si>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</si>
  <si>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</si>
  <si>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</si>
  <si>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</si>
  <si>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</si>
  <si>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</si>
  <si>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</si>
  <si>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</si>
  <si>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</si>
  <si>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</si>
  <si>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</si>
  <si>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</si>
  <si>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</si>
  <si>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</si>
  <si>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</si>
  <si>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</si>
  <si>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</si>
  <si>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</si>
  <si>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</si>
  <si>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</si>
  <si>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</si>
  <si>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</si>
  <si>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</si>
  <si>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</si>
  <si>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</si>
  <si>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</si>
  <si>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</si>
  <si>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</si>
  <si>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</si>
  <si>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</si>
  <si>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</si>
  <si>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</si>
  <si>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</si>
  <si>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</si>
  <si>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</si>
  <si>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</si>
  <si>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</si>
  <si>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</si>
  <si>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</si>
  <si>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</si>
  <si>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</si>
  <si>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</si>
  <si>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</si>
  <si>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</si>
  <si>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</si>
  <si>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</si>
  <si>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</si>
  <si>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</si>
  <si>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</si>
  <si>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</si>
  <si>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</si>
  <si>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</si>
  <si>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</si>
  <si>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</si>
  <si>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</si>
  <si>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</si>
  <si>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</si>
  <si>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</si>
  <si>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</si>
  <si>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</si>
  <si>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</si>
  <si>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</si>
  <si>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</si>
  <si>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</si>
  <si>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</si>
  <si>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</si>
  <si>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</si>
  <si>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</si>
  <si>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</si>
  <si>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</si>
  <si>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</si>
  <si>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</si>
  <si>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</si>
  <si>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</si>
  <si>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</si>
  <si>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</si>
  <si>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</si>
  <si>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</si>
  <si>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</si>
  <si>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</si>
  <si>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</si>
  <si>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</si>
  <si>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</si>
  <si>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</si>
  <si>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</si>
  <si>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</si>
  <si>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</si>
  <si>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</si>
  <si>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</si>
  <si>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</si>
  <si>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</si>
  <si>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</si>
  <si>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</si>
  <si>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</si>
  <si>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</si>
  <si>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</si>
  <si>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</si>
  <si>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</si>
  <si>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</si>
  <si>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</si>
  <si>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</si>
  <si>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</si>
  <si>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</si>
  <si>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</si>
  <si>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</si>
  <si>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</si>
  <si>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</si>
  <si>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</si>
  <si>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</si>
  <si>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</si>
  <si>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</si>
  <si>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</si>
  <si>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</si>
  <si>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</si>
  <si>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</si>
  <si>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</si>
  <si>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</si>
  <si>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</si>
  <si>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</si>
  <si>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</si>
  <si>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</si>
  <si>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</si>
  <si>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</si>
  <si>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</si>
  <si>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</si>
  <si>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</si>
  <si>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</si>
  <si>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</si>
  <si>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</si>
  <si>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</si>
  <si>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</si>
  <si>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</si>
  <si>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</si>
  <si>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</si>
  <si>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</si>
  <si>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</si>
  <si>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</si>
  <si>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</si>
  <si>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</si>
  <si>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</si>
  <si>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</si>
  <si>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</si>
  <si>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</si>
  <si>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</si>
  <si>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</si>
  <si>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</si>
  <si>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</si>
  <si>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</si>
  <si>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</si>
  <si>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</si>
  <si>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</si>
  <si>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</si>
  <si>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</si>
  <si>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</si>
  <si>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</si>
  <si>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</si>
  <si>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</si>
  <si>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</si>
  <si>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</si>
  <si>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</si>
  <si>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</si>
  <si>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</si>
  <si>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</si>
  <si>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</si>
  <si>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</si>
  <si>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</si>
  <si>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</si>
  <si>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</si>
  <si>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</si>
  <si>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</si>
  <si>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</si>
  <si>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</si>
  <si>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</si>
  <si>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</si>
  <si>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</si>
  <si>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</si>
  <si>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</si>
  <si>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</si>
  <si>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</si>
  <si>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</si>
  <si>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</si>
  <si>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</si>
  <si>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</si>
  <si>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</si>
  <si>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</si>
  <si>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</si>
  <si>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</si>
  <si>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</si>
  <si>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</si>
  <si>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</si>
  <si>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</si>
  <si>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</si>
  <si>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</si>
  <si>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</si>
  <si>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</si>
  <si>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</si>
  <si>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</si>
  <si>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</si>
  <si>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</si>
  <si>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</si>
  <si>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</si>
  <si>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</si>
  <si>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</si>
  <si>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</si>
  <si>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</si>
  <si>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</si>
  <si>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</si>
  <si>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</si>
  <si>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</si>
  <si>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</si>
  <si>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</si>
  <si>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</si>
  <si>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</si>
  <si>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</si>
  <si>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</si>
  <si>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</si>
  <si>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</si>
  <si>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</si>
  <si>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</si>
  <si>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</si>
  <si>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</si>
  <si>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</si>
  <si>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</si>
  <si>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</si>
  <si>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</si>
  <si>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</si>
  <si>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</si>
  <si>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</si>
  <si>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</si>
  <si>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</si>
  <si>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</si>
  <si>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</si>
  <si>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</si>
  <si>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</si>
  <si>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</si>
  <si>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</si>
  <si>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</si>
  <si>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</si>
  <si>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</si>
  <si>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</si>
  <si>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</si>
  <si>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</si>
  <si>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</si>
  <si>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</si>
  <si>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</si>
  <si>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</si>
  <si>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</si>
  <si>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</si>
  <si>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</si>
  <si>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</si>
  <si>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</si>
  <si>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</si>
  <si>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</si>
  <si>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</si>
  <si>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</si>
  <si>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</si>
  <si>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</si>
  <si>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</si>
  <si>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</si>
  <si>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</si>
  <si>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</si>
  <si>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</si>
  <si>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</si>
  <si>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</si>
  <si>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</si>
  <si>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</si>
  <si>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</si>
  <si>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</si>
  <si>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</si>
  <si>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</si>
  <si>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</si>
  <si>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</si>
  <si>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</si>
  <si>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</si>
  <si>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</si>
  <si>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</si>
  <si>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</si>
  <si>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</si>
  <si>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</si>
  <si>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</si>
  <si>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</si>
  <si>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</si>
  <si>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</si>
  <si>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</si>
  <si>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</si>
  <si>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</si>
  <si>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</si>
  <si>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</si>
  <si>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</si>
  <si>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</si>
  <si>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</si>
  <si>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</si>
  <si>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</si>
  <si>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</si>
  <si>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</si>
  <si>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</si>
  <si>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</si>
  <si>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</si>
  <si>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</si>
  <si>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</si>
  <si>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</si>
  <si>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</si>
  <si>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</si>
  <si>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</si>
  <si>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</si>
  <si>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</si>
  <si>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</si>
  <si>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</si>
  <si>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</si>
  <si>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</si>
  <si>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</si>
  <si>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</si>
  <si>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</si>
  <si>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</si>
  <si>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</si>
  <si>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</si>
  <si>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</si>
  <si>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</si>
  <si>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</si>
  <si>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</si>
  <si>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</si>
  <si>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</si>
  <si>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</si>
  <si>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</si>
  <si>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</si>
  <si>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</si>
  <si>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</si>
  <si>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</si>
  <si>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</si>
  <si>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</si>
  <si>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</si>
  <si>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</si>
  <si>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</si>
  <si>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</si>
  <si>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</si>
  <si>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</si>
  <si>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</si>
  <si>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</si>
  <si>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</si>
  <si>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</si>
  <si>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</si>
  <si>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</si>
  <si>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</si>
  <si>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</si>
  <si>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</si>
  <si>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</si>
  <si>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</si>
  <si>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</si>
  <si>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</si>
  <si>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</si>
  <si>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</si>
  <si>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</si>
  <si>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</si>
  <si>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</si>
  <si>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</si>
  <si>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</si>
  <si>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</si>
  <si>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</si>
  <si>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</si>
  <si>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</si>
  <si>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</si>
  <si>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</si>
  <si>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</si>
  <si>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</si>
  <si>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</si>
  <si>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</si>
  <si>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</si>
  <si>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</si>
  <si>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</si>
  <si>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</si>
  <si>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</si>
  <si>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</si>
  <si>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</si>
  <si>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</si>
  <si>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</si>
  <si>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</si>
  <si>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</si>
  <si>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</si>
  <si>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</si>
  <si>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</si>
  <si>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</si>
  <si>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</si>
  <si>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</si>
  <si>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</si>
  <si>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</si>
  <si>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</si>
  <si>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</si>
  <si>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</si>
  <si>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</si>
  <si>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</si>
  <si>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</si>
  <si>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</si>
  <si>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</si>
  <si>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</si>
  <si>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</si>
  <si>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</si>
  <si>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</si>
  <si>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</si>
  <si>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</si>
  <si>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</si>
  <si>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</si>
  <si>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</si>
  <si>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</si>
  <si>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</si>
  <si>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</si>
  <si>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</si>
  <si>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</si>
  <si>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</si>
  <si>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</si>
  <si>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</si>
  <si>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</si>
  <si>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</si>
  <si>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</si>
  <si>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</si>
  <si>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</si>
  <si>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</si>
  <si>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</si>
  <si>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</si>
  <si>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</si>
  <si>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</si>
  <si>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</si>
  <si>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</si>
  <si>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</si>
  <si>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</si>
  <si>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</si>
  <si>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</si>
  <si>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</si>
  <si>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</si>
  <si>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</si>
  <si>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</si>
  <si>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</si>
  <si>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</si>
  <si>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</si>
  <si>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</si>
  <si>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</si>
  <si>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</si>
  <si>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</si>
  <si>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</si>
  <si>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</si>
  <si>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</si>
  <si>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</si>
  <si>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</si>
  <si>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</si>
  <si>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</si>
  <si>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</si>
  <si>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</si>
  <si>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</si>
  <si>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</si>
  <si>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</si>
  <si>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</si>
  <si>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</si>
  <si>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</si>
  <si>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</si>
  <si>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</si>
  <si>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</si>
  <si>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</si>
  <si>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</si>
  <si>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</si>
  <si>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</si>
  <si>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</si>
  <si>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</si>
  <si>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</si>
  <si>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</si>
  <si>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</si>
  <si>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</si>
  <si>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</si>
  <si>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</si>
  <si>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</si>
  <si>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</si>
  <si>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</si>
  <si>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</si>
  <si>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</si>
  <si>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</si>
  <si>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</si>
  <si>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</si>
  <si>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</si>
  <si>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</si>
  <si>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</si>
  <si>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</si>
  <si>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</si>
  <si>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</si>
  <si>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</si>
  <si>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</si>
  <si>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</si>
  <si>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</si>
  <si>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</si>
  <si>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</si>
  <si>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</si>
  <si>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</si>
  <si>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</si>
  <si>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</si>
  <si>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</si>
  <si>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</si>
  <si>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</si>
  <si>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</si>
  <si>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</si>
  <si>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</si>
  <si>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</si>
  <si>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</si>
  <si>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</si>
  <si>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</si>
  <si>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</si>
  <si>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</si>
  <si>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</si>
  <si>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</si>
  <si>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</si>
  <si>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</si>
  <si>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</si>
  <si>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</si>
  <si>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</si>
  <si>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</si>
  <si>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</si>
  <si>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</si>
  <si>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</si>
  <si>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</si>
  <si>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</si>
  <si>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</si>
  <si>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</si>
  <si>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</si>
  <si>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</si>
  <si>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</si>
  <si>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</si>
  <si>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</si>
  <si>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</si>
  <si>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</si>
  <si>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</si>
  <si>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</si>
  <si>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</si>
  <si>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</si>
  <si>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</si>
  <si>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</si>
  <si>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</si>
  <si>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</si>
  <si>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</si>
  <si>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</si>
  <si>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</si>
  <si>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</si>
  <si>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</si>
  <si>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</si>
  <si>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</si>
  <si>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</si>
  <si>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</si>
  <si>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</si>
  <si>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</si>
  <si>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</si>
  <si>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</si>
  <si>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</si>
  <si>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</si>
  <si>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</si>
  <si>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</si>
  <si>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</si>
  <si>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</si>
  <si>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</si>
  <si>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</si>
  <si>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</si>
  <si>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</si>
  <si>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</si>
  <si>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</si>
  <si>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</si>
  <si>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</si>
  <si>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</si>
  <si>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</si>
  <si>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</si>
  <si>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</si>
  <si>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</si>
  <si>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</si>
  <si>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</si>
  <si>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</si>
  <si>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</si>
  <si>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</si>
  <si>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</si>
  <si>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</si>
  <si>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</si>
  <si>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</si>
  <si>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</si>
  <si>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</si>
  <si>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</si>
  <si>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</si>
  <si>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</si>
  <si>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</si>
  <si>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</si>
  <si>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</si>
  <si>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</si>
  <si>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</si>
  <si>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</si>
  <si>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</si>
  <si>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</si>
  <si>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</si>
  <si>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</si>
  <si>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</si>
  <si>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</si>
  <si>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</si>
  <si>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</si>
  <si>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</si>
  <si>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</si>
  <si>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</si>
  <si>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</si>
  <si>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</si>
  <si>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</si>
  <si>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</si>
  <si>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</si>
  <si>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</si>
  <si>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</si>
  <si>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</si>
  <si>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</si>
  <si>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</si>
  <si>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</si>
  <si>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</si>
  <si>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</si>
  <si>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</si>
  <si>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</si>
  <si>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</si>
  <si>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</si>
  <si>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</si>
  <si>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</si>
  <si>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</si>
  <si>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</si>
  <si>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</si>
  <si>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</si>
  <si>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</si>
  <si>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</si>
  <si>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</si>
  <si>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</si>
  <si>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</si>
  <si>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</si>
  <si>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</si>
  <si>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</si>
  <si>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</si>
  <si>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</si>
  <si>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</si>
  <si>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</si>
  <si>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</si>
  <si>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</si>
  <si>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</si>
  <si>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</si>
  <si>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</si>
  <si>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</si>
  <si>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</si>
  <si>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</si>
  <si>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</si>
  <si>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</si>
  <si>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</si>
  <si>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</si>
  <si>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</si>
  <si>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</si>
  <si>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</si>
  <si>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</si>
  <si>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</si>
  <si>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</si>
  <si>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</si>
  <si>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</si>
  <si>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</si>
  <si>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</si>
  <si>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</si>
  <si>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</si>
  <si>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</si>
  <si>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</si>
  <si>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</si>
  <si>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</si>
  <si>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</si>
  <si>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</si>
  <si>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</si>
  <si>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</si>
  <si>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</si>
  <si>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</si>
  <si>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</si>
  <si>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</si>
  <si>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</si>
  <si>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</si>
  <si>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</si>
  <si>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</si>
  <si>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</si>
  <si>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</si>
  <si>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</si>
  <si>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</si>
  <si>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</si>
  <si>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</si>
  <si>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</si>
  <si>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</si>
  <si>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</si>
  <si>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</si>
  <si>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</si>
  <si>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</si>
  <si>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</si>
  <si>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</si>
  <si>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</si>
  <si>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</si>
  <si>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</si>
  <si>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</si>
  <si>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</si>
  <si>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</si>
  <si>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</si>
  <si>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</si>
  <si>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</si>
  <si>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</si>
  <si>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</si>
  <si>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</si>
  <si>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</si>
  <si>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</si>
  <si>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</si>
  <si>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</si>
  <si>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</si>
  <si>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</si>
  <si>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</si>
  <si>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</si>
  <si>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</si>
  <si>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</si>
  <si>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</si>
  <si>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</si>
  <si>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</si>
  <si>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</si>
  <si>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</si>
  <si>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</si>
  <si>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</si>
  <si>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</si>
  <si>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</si>
  <si>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</si>
  <si>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</si>
  <si>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</si>
  <si>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</si>
  <si>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</si>
  <si>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</si>
  <si>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</si>
  <si>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</si>
  <si>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</si>
  <si>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</si>
  <si>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</si>
  <si>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</si>
  <si>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</si>
  <si>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</si>
  <si>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</si>
  <si>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</si>
  <si>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</si>
  <si>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</si>
  <si>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</si>
  <si>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</si>
  <si>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</si>
  <si>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</si>
  <si>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</si>
  <si>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</si>
  <si>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</si>
  <si>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</si>
  <si>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</si>
  <si>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</si>
  <si>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</si>
  <si>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</si>
  <si>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</si>
  <si>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</si>
  <si>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</si>
  <si>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</si>
  <si>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</si>
  <si>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</si>
  <si>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</si>
  <si>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</si>
  <si>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</si>
  <si>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</si>
  <si>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</si>
  <si>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</si>
  <si>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</si>
  <si>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</si>
  <si>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</si>
  <si>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</si>
  <si>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</si>
  <si>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</si>
  <si>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</si>
  <si>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</si>
  <si>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</si>
  <si>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</si>
  <si>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</si>
  <si>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</si>
  <si>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</si>
  <si>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</si>
  <si>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</si>
  <si>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</si>
  <si>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</si>
  <si>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</si>
  <si>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</si>
  <si>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</si>
  <si>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</si>
  <si>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</si>
  <si>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</si>
  <si>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</si>
  <si>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</si>
  <si>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</si>
  <si>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</si>
  <si>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</si>
  <si>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</si>
  <si>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</si>
  <si>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</si>
  <si>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</si>
  <si>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</si>
  <si>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</si>
  <si>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</si>
  <si>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</si>
  <si>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</si>
  <si>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</si>
  <si>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</si>
  <si>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</si>
  <si>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</si>
  <si>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</si>
  <si>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</si>
  <si>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</si>
  <si>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</si>
  <si>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</si>
  <si>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</si>
  <si>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</si>
  <si>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</si>
  <si>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</si>
  <si>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</si>
  <si>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</si>
  <si>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</si>
  <si>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</si>
  <si>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</si>
  <si>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</si>
  <si>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</si>
  <si>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</si>
  <si>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</si>
  <si>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</si>
  <si>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</si>
  <si>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</si>
  <si>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</si>
  <si>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</si>
  <si>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</si>
  <si>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</si>
  <si>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</si>
  <si>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</si>
  <si>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</si>
  <si>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</si>
  <si>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</si>
  <si>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</si>
  <si>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</si>
  <si>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</si>
  <si>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</si>
  <si>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</si>
  <si>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</si>
  <si>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</si>
  <si>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</si>
  <si>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</si>
  <si>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</si>
  <si>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</si>
  <si>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</si>
  <si>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</si>
  <si>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</si>
  <si>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</si>
  <si>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</si>
  <si>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</si>
  <si>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</si>
  <si>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</si>
  <si>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</si>
  <si>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</si>
  <si>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</si>
  <si>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</si>
  <si>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</si>
  <si>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</si>
  <si>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</si>
  <si>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</si>
  <si>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</si>
  <si>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</si>
  <si>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</si>
  <si>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</si>
  <si>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</si>
  <si>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</si>
  <si>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</si>
  <si>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</si>
  <si>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</si>
  <si>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</si>
  <si>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</si>
  <si>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</si>
  <si>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</si>
  <si>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</si>
  <si>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</si>
  <si>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</si>
  <si>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</si>
  <si>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</si>
  <si>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</si>
  <si>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</si>
  <si>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</si>
  <si>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</si>
  <si>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</si>
  <si>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</si>
  <si>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</si>
  <si>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</si>
  <si>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</si>
  <si>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</si>
  <si>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</si>
  <si>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</si>
  <si>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</si>
  <si>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</si>
  <si>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</si>
  <si>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</si>
  <si>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</si>
  <si>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</si>
  <si>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</si>
  <si>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</si>
  <si>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</si>
  <si>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</si>
  <si>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</si>
  <si>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</si>
  <si>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</si>
  <si>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</si>
  <si>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</si>
  <si>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</si>
  <si>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</si>
  <si>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</si>
  <si>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</si>
  <si>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</si>
  <si>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</si>
  <si>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</si>
  <si>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</si>
  <si>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</si>
  <si>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</si>
  <si>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</si>
  <si>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</si>
  <si>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</si>
  <si>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</si>
  <si>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</si>
  <si>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</si>
  <si>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</si>
  <si>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</si>
  <si>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</si>
  <si>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</si>
  <si>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</si>
  <si>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</si>
  <si>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</si>
  <si>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</si>
  <si>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</si>
  <si>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</si>
  <si>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</si>
  <si>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</si>
  <si>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</si>
  <si>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</si>
  <si>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</si>
  <si>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</si>
  <si>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</si>
  <si>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</si>
  <si>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</si>
  <si>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</si>
  <si>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</si>
  <si>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</si>
  <si>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</si>
  <si>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</si>
  <si>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</si>
  <si>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</si>
  <si>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</si>
  <si>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</si>
  <si>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</si>
  <si>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</si>
  <si>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</si>
  <si>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</si>
  <si>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</si>
  <si>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</si>
  <si>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</si>
  <si>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</si>
  <si>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</si>
  <si>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</si>
  <si>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</si>
  <si>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</si>
  <si>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</si>
  <si>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</si>
  <si>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</si>
  <si>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</si>
  <si>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</si>
  <si>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</si>
  <si>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</si>
  <si>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</si>
  <si>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</si>
  <si>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</si>
  <si>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</si>
  <si>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</si>
  <si>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</si>
  <si>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</si>
  <si>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</si>
  <si>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</si>
  <si>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</si>
  <si>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</si>
  <si>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</si>
  <si>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</si>
  <si>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</si>
  <si>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</si>
  <si>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</si>
  <si>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</si>
  <si>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</si>
  <si>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</si>
  <si>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</si>
  <si>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</si>
  <si>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</si>
  <si>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</si>
  <si>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</si>
  <si>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</si>
  <si>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</si>
  <si>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</si>
  <si>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</si>
  <si>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</si>
  <si>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</si>
  <si>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</si>
  <si>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</si>
  <si>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</si>
  <si>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</si>
  <si>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</si>
  <si>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</si>
  <si>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</si>
  <si>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</si>
  <si>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</si>
  <si>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</si>
  <si>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</si>
  <si>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</si>
  <si>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</si>
  <si>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</si>
  <si>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</si>
  <si>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</si>
  <si>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</si>
  <si>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</si>
  <si>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</si>
  <si>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</si>
  <si>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</si>
  <si>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</si>
  <si>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</si>
  <si>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</si>
  <si>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</si>
  <si>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</si>
  <si>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</si>
  <si>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</si>
  <si>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</si>
  <si>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</si>
  <si>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</si>
  <si>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</si>
  <si>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</si>
  <si>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</si>
  <si>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</si>
  <si>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</si>
  <si>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</si>
  <si>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</si>
  <si>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</si>
  <si>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</si>
  <si>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</si>
  <si>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</si>
  <si>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</si>
  <si>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</si>
  <si>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</si>
  <si>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</si>
  <si>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</si>
  <si>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</si>
  <si>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</si>
  <si>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</si>
  <si>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</si>
  <si>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</si>
  <si>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</si>
  <si>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</si>
  <si>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</si>
  <si>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</si>
  <si>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</si>
  <si>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</si>
  <si>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</si>
  <si>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</si>
  <si>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</si>
  <si>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</si>
  <si>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</si>
  <si>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</si>
  <si>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</si>
  <si>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</si>
  <si>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</si>
  <si>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</si>
  <si>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</si>
  <si>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</si>
  <si>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</si>
  <si>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</si>
  <si>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</si>
  <si>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</si>
  <si>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</si>
  <si>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</si>
  <si>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</si>
  <si>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</si>
  <si>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</si>
  <si>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</si>
  <si>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</si>
  <si>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</si>
  <si>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</si>
  <si>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</si>
  <si>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</si>
  <si>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</si>
  <si>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</si>
  <si>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</si>
  <si>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</si>
  <si>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</si>
  <si>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</si>
  <si>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</si>
  <si>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</si>
  <si>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</si>
  <si>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</si>
  <si>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</si>
  <si>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</si>
  <si>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</si>
  <si>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</si>
  <si>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</si>
  <si>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</si>
  <si>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</si>
  <si>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</si>
  <si>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</si>
  <si>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</si>
  <si>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</si>
  <si>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</si>
  <si>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</si>
  <si>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</si>
  <si>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</si>
  <si>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</si>
  <si>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</si>
  <si>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</si>
  <si>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</si>
  <si>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</si>
  <si>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</si>
  <si>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</si>
  <si>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</si>
  <si>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</si>
  <si>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</si>
  <si>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</si>
  <si>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</si>
  <si>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</si>
  <si>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</si>
  <si>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</si>
  <si>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</si>
  <si>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</si>
  <si>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</si>
  <si>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</si>
  <si>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</si>
  <si>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</si>
  <si>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</si>
  <si>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</si>
  <si>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</si>
  <si>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</si>
  <si>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</si>
  <si>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</si>
  <si>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</si>
  <si>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</si>
  <si>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</si>
  <si>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</si>
  <si>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</si>
  <si>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</si>
  <si>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</si>
  <si>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</si>
  <si>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</si>
  <si>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</si>
  <si>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</si>
  <si>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</si>
  <si>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</si>
  <si>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</si>
  <si>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</si>
  <si>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</si>
  <si>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</si>
  <si>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</si>
  <si>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</si>
  <si>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</si>
  <si>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</si>
  <si>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</si>
  <si>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</si>
  <si>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</si>
  <si>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</si>
  <si>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</si>
  <si>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</si>
  <si>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</si>
  <si>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</si>
  <si>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</si>
  <si>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</si>
  <si>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</si>
  <si>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</si>
  <si>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</si>
  <si>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</si>
  <si>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</si>
  <si>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</si>
  <si>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</si>
  <si>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</si>
  <si>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</si>
  <si>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</si>
  <si>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</si>
  <si>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</si>
  <si>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</si>
  <si>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</si>
  <si>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</si>
  <si>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</si>
  <si>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</si>
  <si>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</si>
  <si>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</si>
  <si>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</si>
  <si>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</si>
  <si>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</si>
  <si>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</si>
  <si>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</si>
  <si>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</si>
  <si>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</si>
  <si>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</si>
  <si>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</si>
  <si>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</si>
  <si>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</si>
  <si>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</si>
  <si>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</si>
  <si>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</si>
  <si>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</si>
  <si>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</si>
  <si>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</si>
  <si>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</si>
  <si>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</si>
  <si>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</si>
  <si>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</si>
  <si>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</si>
  <si>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</si>
  <si>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</si>
  <si>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</si>
  <si>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</si>
  <si>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</si>
  <si>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</si>
  <si>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</si>
  <si>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</si>
  <si>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</si>
  <si>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</si>
  <si>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</si>
  <si>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</si>
  <si>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</si>
  <si>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</si>
  <si>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</si>
  <si>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</si>
  <si>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</si>
  <si>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</si>
  <si>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</si>
  <si>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</si>
  <si>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</si>
  <si>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</si>
  <si>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</si>
  <si>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</si>
  <si>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</si>
  <si>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</si>
  <si>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</si>
  <si>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</si>
  <si>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</si>
  <si>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</si>
  <si>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</si>
  <si>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</si>
  <si>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</si>
  <si>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</si>
  <si>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</si>
  <si>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</si>
  <si>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</si>
  <si>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</si>
  <si>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</si>
  <si>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</si>
  <si>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</si>
  <si>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</si>
  <si>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</si>
  <si>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</si>
  <si>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</si>
  <si>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</si>
  <si>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</si>
  <si>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</si>
  <si>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</si>
  <si>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</si>
  <si>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</si>
  <si>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</si>
  <si>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</si>
  <si>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</si>
  <si>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</si>
  <si>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</si>
  <si>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</si>
  <si>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</si>
  <si>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</si>
  <si>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</si>
  <si>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</si>
  <si>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</si>
  <si>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</si>
  <si>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</si>
  <si>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</si>
  <si>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</si>
  <si>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</si>
  <si>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</si>
  <si>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</si>
  <si>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</si>
  <si>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</si>
  <si>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</si>
  <si>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</si>
  <si>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</si>
  <si>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</si>
  <si>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</si>
  <si>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</si>
  <si>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</si>
  <si>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</si>
  <si>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</si>
  <si>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</si>
  <si>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</si>
  <si>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</si>
  <si>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</si>
  <si>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</si>
  <si>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</si>
  <si>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</si>
  <si>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</si>
  <si>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</si>
  <si>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</si>
  <si>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</si>
  <si>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</si>
  <si>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</si>
  <si>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</si>
  <si>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</si>
  <si>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</si>
  <si>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</si>
  <si>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</si>
  <si>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</si>
  <si>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</si>
  <si>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</si>
  <si>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</si>
  <si>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</si>
  <si>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</si>
  <si>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</si>
  <si>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</si>
  <si>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</si>
  <si>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</si>
  <si>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</si>
  <si>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</si>
  <si>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</si>
  <si>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</si>
  <si>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</si>
  <si>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</si>
  <si>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</si>
  <si>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</si>
  <si>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</si>
  <si>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</si>
  <si>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</si>
  <si>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</si>
  <si>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</si>
  <si>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</si>
  <si>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</si>
  <si>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</si>
  <si>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</si>
  <si>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</si>
  <si>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</si>
  <si>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</si>
  <si>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</si>
  <si>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</si>
  <si>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</si>
  <si>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</si>
  <si>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</si>
  <si>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</si>
  <si>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</si>
  <si>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</si>
  <si>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</si>
  <si>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</si>
  <si>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</si>
  <si>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</si>
  <si>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</si>
  <si>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</si>
  <si>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</si>
  <si>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</si>
  <si>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</si>
  <si>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</si>
  <si>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</si>
  <si>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</si>
  <si>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</si>
  <si>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</si>
  <si>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</si>
  <si>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</si>
  <si>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</si>
  <si>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</si>
  <si>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</si>
  <si>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</si>
  <si>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</si>
  <si>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</si>
  <si>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</si>
  <si>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</si>
  <si>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</si>
  <si>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</si>
  <si>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</si>
  <si>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</si>
  <si>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</si>
  <si>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</si>
  <si>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</si>
  <si>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</si>
  <si>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</si>
  <si>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</si>
  <si>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</si>
  <si>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</si>
  <si>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</si>
  <si>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</si>
  <si>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</si>
  <si>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</si>
  <si>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</si>
  <si>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</si>
  <si>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</si>
  <si>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</si>
  <si>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</si>
  <si>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</si>
  <si>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</si>
  <si>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</si>
  <si>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</si>
  <si>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</si>
  <si>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</si>
  <si>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</si>
  <si>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</si>
  <si>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</si>
  <si>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</si>
  <si>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</si>
  <si>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</si>
  <si>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</si>
  <si>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</si>
  <si>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</si>
  <si>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</si>
  <si>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</si>
  <si>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</si>
  <si>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</si>
  <si>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</si>
  <si>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</si>
  <si>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</si>
  <si>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</si>
  <si>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</si>
  <si>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</si>
  <si>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</si>
  <si>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</si>
  <si>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</si>
  <si>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</si>
  <si>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</si>
  <si>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</si>
  <si>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</si>
  <si>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</si>
  <si>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</si>
  <si>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</si>
  <si>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</si>
  <si>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</si>
  <si>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</si>
  <si>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</si>
  <si>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</si>
  <si>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</si>
  <si>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</si>
  <si>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</si>
  <si>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</si>
  <si>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</si>
  <si>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</si>
  <si>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</si>
  <si>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</si>
  <si>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</si>
  <si>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</si>
  <si>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</si>
  <si>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</si>
  <si>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</si>
  <si>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</si>
  <si>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</si>
  <si>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</si>
  <si>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</si>
  <si>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</si>
  <si>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</si>
  <si>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</si>
  <si>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</si>
  <si>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</si>
  <si>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</si>
  <si>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</si>
  <si>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</si>
  <si>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</si>
  <si>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</si>
  <si>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</si>
  <si>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</si>
  <si>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</si>
  <si>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</si>
  <si>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</si>
  <si>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</si>
  <si>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</si>
  <si>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</si>
  <si>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</si>
  <si>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</si>
  <si>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</si>
  <si>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</si>
  <si>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</si>
  <si>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</si>
  <si>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</si>
  <si>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</si>
  <si>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</si>
  <si>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</si>
  <si>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</si>
  <si>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</si>
  <si>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</si>
  <si>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</si>
  <si>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</si>
  <si>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</si>
  <si>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</si>
  <si>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</si>
  <si>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</si>
  <si>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</si>
  <si>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</si>
  <si>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</si>
  <si>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</si>
  <si>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</si>
  <si>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</si>
  <si>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</si>
  <si>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</si>
  <si>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</si>
  <si>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</si>
  <si>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</si>
  <si>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</si>
  <si>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</si>
  <si>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</si>
  <si>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</si>
  <si>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</si>
  <si>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</si>
  <si>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</si>
  <si>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</si>
  <si>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</si>
  <si>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</si>
  <si>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</si>
  <si>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</si>
  <si>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</si>
  <si>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</si>
  <si>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</si>
  <si>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</si>
  <si>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</si>
  <si>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</si>
  <si>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</si>
  <si>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</si>
  <si>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</si>
  <si>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</si>
  <si>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</si>
  <si>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</si>
  <si>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</si>
  <si>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</si>
  <si>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</si>
  <si>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</si>
  <si>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</si>
  <si>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</si>
  <si>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</si>
  <si>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</si>
  <si>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</si>
  <si>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</si>
  <si>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</si>
  <si>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</si>
  <si>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</si>
  <si>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</si>
  <si>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</si>
  <si>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</si>
  <si>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</si>
  <si>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</si>
  <si>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</si>
  <si>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</si>
  <si>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</si>
  <si>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</si>
  <si>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</si>
  <si>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</si>
  <si>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</si>
  <si>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</si>
  <si>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</si>
  <si>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</si>
  <si>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</si>
  <si>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</si>
  <si>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</si>
  <si>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</si>
  <si>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</si>
  <si>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</si>
  <si>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</si>
  <si>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</si>
  <si>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</si>
  <si>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</si>
  <si>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</si>
  <si>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</si>
  <si>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</si>
  <si>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</si>
  <si>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</si>
  <si>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</si>
  <si>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</si>
  <si>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</si>
  <si>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</si>
  <si>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</si>
  <si>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</si>
  <si>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</si>
  <si>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</si>
  <si>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</si>
  <si>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</si>
  <si>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</si>
  <si>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</si>
  <si>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</si>
  <si>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</si>
  <si>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</si>
  <si>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</si>
  <si>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</si>
  <si>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</si>
  <si>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</si>
  <si>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</si>
  <si>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</si>
  <si>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</si>
  <si>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</si>
  <si>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</si>
  <si>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</si>
  <si>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</si>
  <si>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</si>
  <si>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</si>
  <si>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</si>
  <si>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</si>
  <si>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</si>
  <si>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</si>
  <si>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</si>
  <si>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</si>
  <si>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</si>
  <si>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</si>
  <si>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</si>
  <si>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</si>
  <si>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</si>
  <si>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</si>
  <si>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</si>
  <si>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</si>
  <si>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</si>
  <si>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</si>
  <si>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</si>
  <si>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</si>
  <si>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</si>
  <si>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</si>
  <si>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</si>
  <si>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</si>
  <si>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</si>
  <si>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</si>
  <si>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</si>
  <si>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</si>
  <si>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</si>
  <si>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</si>
  <si>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</si>
  <si>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</si>
  <si>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</si>
  <si>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</si>
  <si>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</si>
  <si>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</si>
  <si>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</si>
  <si>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</si>
  <si>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</si>
  <si>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</si>
  <si>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</si>
  <si>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</si>
  <si>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</si>
  <si>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</si>
  <si>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</si>
  <si>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</si>
  <si>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</si>
  <si>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</si>
  <si>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</si>
  <si>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</si>
  <si>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</si>
  <si>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</si>
  <si>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</si>
  <si>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</si>
  <si>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</si>
  <si>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</si>
  <si>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</si>
  <si>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</si>
  <si>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</si>
  <si>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</si>
  <si>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</si>
  <si>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</si>
  <si>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</si>
  <si>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</si>
  <si>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</si>
  <si>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</si>
  <si>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</si>
  <si>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</si>
  <si>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</si>
  <si>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</si>
  <si>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</si>
  <si>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</si>
  <si>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</si>
  <si>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</si>
  <si>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</si>
  <si>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</si>
  <si>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</si>
  <si>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</si>
  <si>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</si>
  <si>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</si>
  <si>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</si>
  <si>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</si>
  <si>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</si>
  <si>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</si>
  <si>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</si>
  <si>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</si>
  <si>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</si>
  <si>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</si>
  <si>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</si>
  <si>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</si>
  <si>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</si>
  <si>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</si>
  <si>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</si>
  <si>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</si>
  <si>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</si>
  <si>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</si>
  <si>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</si>
  <si>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</si>
  <si>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</si>
  <si>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</si>
  <si>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</si>
  <si>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</si>
  <si>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</si>
  <si>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</si>
  <si>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</si>
  <si>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</si>
  <si>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</si>
  <si>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</si>
  <si>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</si>
  <si>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</si>
  <si>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</si>
  <si>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</si>
  <si>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</si>
  <si>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</si>
  <si>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</si>
  <si>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</si>
  <si>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</si>
  <si>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</si>
  <si>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</si>
  <si>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</si>
  <si>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</si>
  <si>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</si>
  <si>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</si>
  <si>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</si>
  <si>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</si>
  <si>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</si>
  <si>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</si>
  <si>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</si>
  <si>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</si>
  <si>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</si>
  <si>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</si>
  <si>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</si>
  <si>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</si>
  <si>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</si>
  <si>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</si>
  <si>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</si>
  <si>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</si>
  <si>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</si>
  <si>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</si>
  <si>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</si>
  <si>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</si>
  <si>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</si>
  <si>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</si>
  <si>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</si>
  <si>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</si>
  <si>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</si>
  <si>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</si>
  <si>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</si>
  <si>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</si>
  <si>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</si>
  <si>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</si>
  <si>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</si>
  <si>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</si>
  <si>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</si>
  <si>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</si>
  <si>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</si>
  <si>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</si>
  <si>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</si>
  <si>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</si>
  <si>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</si>
  <si>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</si>
  <si>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</si>
  <si>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</si>
  <si>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</si>
  <si>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</si>
  <si>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</si>
  <si>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</si>
  <si>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</si>
  <si>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</si>
  <si>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</si>
  <si>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</si>
  <si>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</si>
  <si>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</si>
  <si>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</si>
  <si>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</si>
  <si>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</si>
  <si>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</si>
  <si>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</si>
  <si>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</si>
  <si>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</si>
  <si>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</si>
  <si>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</si>
  <si>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</si>
  <si>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</si>
  <si>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</si>
  <si>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</si>
  <si>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</si>
  <si>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</si>
  <si>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</si>
  <si>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</si>
  <si>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</si>
  <si>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</si>
  <si>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</si>
  <si>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</si>
  <si>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</si>
  <si>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</si>
  <si>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</si>
  <si>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</si>
  <si>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</si>
  <si>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</si>
  <si>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</si>
  <si>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</si>
  <si>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</si>
  <si>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</si>
  <si>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</si>
  <si>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</si>
  <si>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</si>
  <si>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</si>
  <si>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</si>
  <si>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</si>
  <si>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</si>
  <si>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</si>
  <si>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</si>
  <si>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</si>
  <si>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</si>
  <si>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</si>
  <si>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</si>
  <si>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</si>
  <si>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</si>
  <si>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</si>
  <si>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</si>
  <si>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</si>
  <si>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</si>
  <si>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</si>
  <si>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</si>
  <si>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</si>
  <si>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</si>
  <si>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</si>
  <si>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</si>
  <si>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</si>
  <si>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</si>
  <si>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</si>
  <si>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</si>
  <si>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</si>
  <si>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</si>
  <si>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</si>
  <si>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</si>
  <si>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</si>
  <si>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</si>
  <si>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</si>
  <si>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</si>
  <si>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</si>
  <si>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</si>
  <si>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</si>
  <si>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</si>
  <si>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</si>
  <si>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</si>
  <si>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</si>
  <si>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</si>
  <si>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</si>
  <si>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</si>
  <si>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</si>
  <si>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</si>
  <si>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</si>
  <si>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</si>
  <si>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</si>
  <si>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</si>
  <si>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</si>
  <si>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</si>
  <si>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</si>
  <si>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</si>
  <si>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</si>
  <si>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</si>
  <si>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</si>
  <si>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</si>
  <si>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</si>
  <si>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</si>
  <si>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</si>
  <si>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</si>
  <si>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</si>
  <si>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</si>
  <si>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</si>
  <si>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</si>
  <si>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</si>
  <si>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</si>
  <si>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</si>
  <si>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</si>
  <si>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</si>
  <si>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</si>
  <si>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</si>
  <si>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</si>
  <si>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</si>
  <si>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</si>
  <si>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</si>
  <si>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</si>
  <si>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</si>
  <si>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</si>
  <si>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</si>
  <si>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</si>
  <si>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</si>
  <si>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</si>
  <si>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</si>
  <si>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</si>
  <si>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</si>
  <si>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</si>
  <si>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</si>
  <si>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</si>
  <si>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</si>
  <si>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</si>
  <si>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</si>
  <si>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</si>
  <si>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</si>
  <si>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</si>
  <si>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</si>
  <si>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</si>
  <si>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</si>
  <si>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</si>
  <si>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</si>
  <si>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</si>
  <si>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</si>
  <si>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</si>
  <si>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</si>
  <si>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</si>
  <si>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</si>
  <si>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</si>
  <si>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</si>
  <si>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</si>
  <si>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</si>
  <si>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</si>
  <si>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</si>
  <si>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</si>
  <si>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</si>
  <si>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</si>
  <si>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</si>
  <si>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</si>
  <si>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</si>
  <si>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</si>
  <si>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</si>
  <si>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</si>
  <si>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</si>
  <si>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</si>
  <si>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</si>
  <si>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</si>
  <si>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</si>
  <si>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</si>
  <si>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</si>
  <si>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</si>
  <si>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</si>
  <si>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</si>
  <si>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</si>
  <si>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</si>
  <si>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</si>
  <si>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</si>
  <si>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</si>
  <si>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</si>
  <si>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</si>
  <si>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</si>
  <si>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</si>
  <si>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</si>
  <si>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</si>
  <si>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</si>
  <si>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</si>
  <si>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</si>
  <si>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</si>
  <si>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</si>
  <si>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</si>
  <si>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</si>
  <si>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</si>
  <si>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</si>
  <si>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</si>
  <si>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</si>
  <si>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</si>
  <si>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</si>
  <si>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</si>
  <si>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</si>
  <si>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</si>
  <si>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</si>
  <si>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</si>
  <si>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</si>
  <si>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</si>
  <si>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</si>
  <si>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</si>
  <si>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</si>
  <si>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</si>
  <si>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</si>
  <si>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</si>
  <si>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</si>
  <si>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</si>
  <si>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</si>
  <si>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</si>
  <si>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</si>
  <si>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</si>
  <si>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</si>
  <si>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</si>
  <si>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</si>
  <si>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</si>
  <si>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</si>
  <si>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</si>
  <si>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</si>
  <si>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</si>
  <si>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</si>
  <si>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</si>
  <si>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</si>
  <si>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</si>
  <si>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</si>
  <si>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</si>
  <si>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</si>
  <si>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</si>
  <si>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</si>
  <si>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</si>
  <si>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</si>
  <si>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</si>
  <si>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</si>
  <si>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</si>
  <si>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</si>
  <si>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</si>
  <si>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</si>
  <si>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</si>
  <si>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</si>
  <si>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</si>
  <si>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</si>
  <si>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</si>
  <si>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</si>
  <si>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</si>
  <si>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</si>
  <si>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</si>
  <si>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</si>
  <si>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</si>
  <si>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</si>
  <si>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</si>
  <si>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</si>
  <si>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</si>
  <si>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</si>
  <si>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</si>
  <si>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</si>
  <si>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</si>
  <si>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</si>
  <si>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</si>
  <si>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</si>
  <si>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</si>
  <si>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</si>
  <si>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</si>
  <si>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</si>
  <si>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</si>
  <si>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</si>
  <si>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</si>
  <si>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</si>
  <si>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</si>
  <si>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</si>
  <si>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</si>
  <si>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</si>
  <si>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</si>
  <si>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</si>
  <si>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</si>
  <si>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</si>
  <si>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</si>
  <si>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</si>
  <si>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</si>
  <si>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</si>
  <si>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</si>
  <si>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</si>
  <si>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</si>
  <si>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</si>
  <si>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</si>
  <si>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</si>
  <si>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</si>
  <si>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</si>
  <si>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</si>
  <si>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</si>
  <si>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</si>
  <si>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</si>
  <si>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</si>
  <si>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</si>
  <si>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</si>
  <si>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</si>
  <si>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</si>
  <si>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</si>
  <si>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</si>
  <si>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</si>
  <si>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</si>
  <si>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</si>
  <si>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</si>
  <si>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</si>
  <si>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</si>
  <si>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</si>
  <si>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</si>
  <si>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</si>
  <si>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</si>
  <si>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</si>
  <si>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</si>
  <si>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</si>
  <si>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</si>
  <si>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</si>
  <si>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</si>
  <si>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</si>
  <si>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</si>
  <si>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</si>
  <si>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</si>
  <si>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</si>
  <si>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</si>
  <si>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</si>
  <si>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</si>
  <si>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</si>
  <si>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</si>
  <si>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</si>
  <si>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</si>
  <si>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</si>
  <si>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</si>
  <si>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</si>
  <si>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</si>
  <si>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</si>
  <si>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</si>
  <si>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</si>
  <si>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</si>
  <si>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</si>
  <si>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</si>
  <si>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</si>
  <si>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</si>
  <si>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</si>
  <si>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</si>
  <si>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</si>
  <si>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</si>
  <si>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</si>
  <si>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</si>
  <si>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</si>
  <si>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</si>
  <si>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</si>
  <si>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</si>
  <si>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</si>
  <si>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</si>
  <si>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</si>
  <si>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</si>
  <si>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</si>
  <si>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</si>
  <si>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</si>
  <si>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</si>
  <si>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</si>
  <si>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</si>
  <si>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</si>
  <si>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</si>
  <si>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</si>
  <si>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</si>
  <si>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</si>
  <si>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</si>
  <si>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</si>
  <si>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</si>
  <si>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</si>
  <si>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</si>
  <si>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</si>
  <si>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</si>
  <si>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</si>
  <si>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</si>
  <si>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</si>
  <si>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</si>
  <si>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</si>
  <si>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</si>
  <si>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</si>
  <si>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</si>
  <si>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</si>
  <si>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</si>
  <si>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</si>
  <si>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</si>
  <si>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</si>
  <si>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</si>
  <si>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</si>
  <si>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</si>
  <si>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</si>
  <si>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</si>
  <si>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</si>
  <si>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</si>
  <si>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</si>
  <si>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</si>
  <si>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</si>
  <si>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</si>
  <si>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</si>
  <si>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</si>
  <si>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</si>
  <si>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</si>
  <si>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</si>
  <si>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</si>
  <si>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</si>
  <si>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</si>
  <si>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</si>
  <si>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</si>
  <si>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</si>
  <si>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</si>
  <si>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</si>
  <si>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</si>
  <si>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</si>
  <si>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</si>
  <si>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</si>
  <si>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</si>
  <si>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</si>
  <si>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</si>
  <si>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</si>
  <si>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</si>
  <si>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</si>
  <si>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</si>
  <si>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</si>
  <si>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</si>
  <si>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</si>
  <si>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</si>
  <si>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</si>
  <si>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</si>
  <si>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</si>
  <si>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</si>
  <si>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</si>
  <si>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</si>
  <si>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</si>
  <si>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</si>
  <si>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</si>
  <si>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</si>
  <si>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</si>
  <si>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</si>
  <si>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</si>
  <si>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</si>
  <si>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</si>
  <si>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</si>
  <si>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</si>
  <si>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</si>
  <si>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</si>
  <si>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</si>
  <si>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</si>
  <si>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</si>
  <si>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</si>
  <si>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</si>
  <si>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</si>
  <si>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</si>
  <si>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</si>
  <si>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</si>
  <si>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</si>
  <si>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</si>
  <si>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</si>
  <si>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</si>
  <si>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</si>
  <si>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</si>
  <si>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</si>
  <si>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</si>
  <si>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</si>
  <si>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</si>
  <si>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</si>
  <si>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</si>
  <si>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</si>
  <si>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</si>
  <si>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</si>
  <si>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</si>
  <si>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</si>
  <si>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</si>
  <si>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</si>
  <si>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</si>
  <si>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</si>
  <si>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</si>
  <si>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</si>
  <si>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</si>
  <si>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</si>
  <si>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</si>
  <si>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</si>
  <si>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</si>
  <si>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</si>
  <si>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</si>
  <si>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</si>
  <si>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</si>
  <si>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</si>
  <si>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</si>
  <si>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</si>
  <si>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</si>
  <si>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</si>
  <si>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</si>
  <si>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</si>
  <si>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</si>
  <si>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</si>
  <si>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</si>
  <si>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</si>
  <si>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</si>
  <si>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</si>
  <si>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</si>
  <si>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</si>
  <si>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</si>
  <si>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</si>
  <si>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</si>
  <si>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</si>
  <si>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</si>
  <si>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</si>
  <si>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</si>
  <si>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</si>
  <si>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</si>
  <si>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</si>
  <si>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</si>
  <si>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</si>
  <si>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</si>
  <si>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</si>
  <si>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</si>
  <si>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</si>
  <si>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</si>
  <si>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</si>
  <si>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</si>
  <si>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</si>
  <si>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</si>
  <si>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</si>
  <si>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</si>
  <si>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</si>
  <si>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</si>
  <si>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</si>
  <si>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</si>
  <si>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</si>
  <si>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</si>
  <si>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</si>
  <si>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</si>
  <si>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</si>
  <si>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</si>
  <si>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</si>
  <si>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</si>
  <si>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</si>
  <si>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</si>
  <si>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</si>
  <si>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</si>
  <si>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</si>
  <si>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</si>
  <si>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</si>
  <si>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</si>
  <si>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</si>
  <si>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</si>
  <si>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</si>
  <si>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</si>
  <si>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</si>
  <si>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</si>
  <si>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</si>
  <si>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</si>
  <si>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</si>
  <si>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</si>
  <si>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</si>
  <si>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</si>
  <si>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</si>
  <si>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</si>
  <si>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</si>
  <si>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</si>
  <si>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</si>
  <si>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</si>
  <si>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</si>
  <si>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</si>
  <si>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</si>
  <si>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</si>
  <si>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</si>
  <si>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</si>
  <si>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</si>
  <si>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</si>
  <si>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</si>
  <si>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</si>
  <si>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</si>
  <si>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</si>
  <si>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</si>
  <si>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</si>
  <si>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</si>
  <si>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</si>
  <si>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</si>
  <si>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</si>
  <si>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</si>
  <si>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</si>
  <si>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</si>
  <si>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</si>
  <si>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</si>
  <si>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</si>
  <si>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</si>
  <si>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</si>
  <si>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</si>
  <si>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</si>
  <si>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</si>
  <si>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</si>
  <si>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</si>
  <si>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</si>
  <si>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</si>
  <si>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</si>
  <si>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</si>
  <si>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</si>
  <si>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</si>
  <si>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</si>
  <si>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</si>
  <si>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</si>
  <si>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</si>
  <si>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</si>
  <si>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</si>
  <si>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</si>
  <si>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</si>
  <si>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</si>
  <si>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</si>
  <si>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</si>
  <si>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</si>
  <si>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</si>
  <si>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</si>
  <si>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</si>
  <si>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</si>
  <si>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</si>
  <si>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</si>
  <si>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</si>
  <si>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</si>
  <si>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</si>
  <si>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</si>
  <si>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</si>
  <si>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</si>
  <si>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</si>
  <si>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</si>
  <si>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</si>
  <si>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</si>
  <si>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</si>
  <si>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</si>
  <si>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</si>
  <si>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</si>
  <si>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</si>
  <si>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</si>
  <si>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</si>
  <si>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</si>
  <si>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</si>
  <si>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</si>
  <si>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</si>
  <si>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</si>
  <si>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</si>
  <si>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</si>
  <si>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</si>
  <si>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</si>
  <si>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</si>
  <si>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</si>
  <si>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</si>
  <si>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</si>
  <si>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</si>
  <si>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</si>
  <si>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</si>
  <si>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</si>
  <si>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</si>
  <si>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</si>
  <si>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</si>
  <si>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</si>
  <si>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</si>
  <si>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</si>
  <si>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</si>
  <si>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</si>
  <si>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</si>
  <si>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</si>
  <si>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</si>
  <si>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</si>
  <si>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</si>
  <si>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</si>
  <si>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</si>
  <si>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</si>
  <si>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</si>
  <si>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</si>
  <si>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</si>
  <si>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</si>
  <si>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</si>
  <si>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</si>
  <si>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</si>
  <si>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</si>
  <si>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</si>
  <si>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</si>
  <si>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</si>
  <si>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</si>
  <si>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</si>
  <si>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</si>
  <si>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</si>
  <si>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</si>
  <si>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</si>
  <si>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</si>
  <si>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</si>
  <si>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</si>
  <si>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</si>
  <si>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</si>
  <si>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</si>
  <si>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</si>
  <si>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</si>
  <si>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</si>
  <si>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</si>
  <si>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</si>
  <si>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</si>
  <si>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</si>
  <si>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</si>
  <si>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</si>
  <si>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</si>
  <si>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</si>
  <si>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</si>
  <si>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</si>
  <si>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</si>
  <si>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</si>
  <si>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</si>
  <si>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</si>
  <si>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</si>
  <si>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</si>
  <si>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</si>
  <si>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</si>
  <si>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</si>
  <si>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</si>
  <si>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</si>
  <si>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</si>
  <si>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</si>
  <si>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</si>
  <si>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</si>
  <si>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</si>
  <si>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</si>
  <si>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</si>
  <si>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</si>
  <si>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</si>
  <si>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</si>
  <si>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</si>
  <si>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</si>
  <si>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</si>
  <si>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</si>
  <si>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</si>
  <si>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</si>
  <si>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</si>
  <si>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</si>
  <si>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</si>
  <si>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</si>
  <si>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</si>
  <si>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</si>
  <si>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</si>
  <si>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</si>
  <si>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</si>
  <si>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</si>
  <si>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</si>
  <si>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</si>
  <si>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</si>
  <si>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</si>
  <si>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</si>
  <si>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</si>
  <si>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</si>
  <si>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</si>
  <si>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</si>
  <si>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</si>
  <si>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</si>
  <si>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</si>
  <si>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</si>
  <si>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</si>
  <si>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</si>
  <si>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</si>
  <si>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</si>
  <si>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</si>
  <si>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</si>
  <si>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</si>
  <si>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</si>
  <si>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</si>
  <si>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</si>
  <si>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</si>
  <si>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</si>
  <si>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</si>
  <si>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</si>
  <si>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</si>
  <si>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</si>
  <si>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</si>
  <si>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</si>
  <si>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</si>
  <si>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</si>
  <si>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</si>
  <si>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</si>
  <si>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</si>
  <si>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</si>
  <si>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</si>
  <si>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</si>
  <si>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</si>
  <si>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</si>
  <si>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</si>
  <si>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</si>
  <si>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</si>
  <si>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</si>
  <si>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</si>
  <si>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</si>
  <si>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</si>
  <si>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</si>
  <si>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</si>
  <si>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</si>
  <si>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</si>
  <si>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</si>
  <si>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</si>
  <si>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</si>
  <si>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</si>
  <si>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</si>
  <si>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</si>
  <si>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</si>
  <si>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</si>
  <si>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</si>
  <si>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</si>
  <si>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</si>
  <si>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</si>
  <si>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</si>
  <si>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</si>
  <si>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</si>
  <si>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</si>
  <si>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</si>
  <si>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</si>
  <si>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</si>
  <si>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</si>
  <si>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</si>
  <si>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</si>
  <si>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</si>
  <si>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</si>
  <si>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</si>
  <si>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</si>
  <si>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</si>
  <si>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</si>
  <si>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</si>
  <si>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</si>
  <si>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</si>
  <si>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</si>
  <si>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</si>
  <si>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</si>
  <si>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</si>
  <si>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</si>
  <si>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</si>
  <si>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</si>
  <si>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</si>
  <si>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</si>
  <si>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</si>
  <si>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</si>
  <si>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</si>
  <si>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</si>
  <si>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</si>
  <si>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</si>
  <si>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</si>
  <si>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</si>
  <si>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</si>
  <si>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</si>
  <si>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</si>
  <si>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</si>
  <si>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</si>
  <si>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</si>
  <si>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</si>
  <si>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</si>
  <si>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</si>
  <si>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</si>
  <si>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</si>
  <si>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</si>
  <si>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</si>
  <si>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</si>
  <si>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</si>
  <si>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</si>
  <si>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</si>
  <si>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</si>
  <si>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</si>
  <si>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</si>
  <si>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</si>
  <si>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</si>
  <si>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</si>
  <si>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</si>
  <si>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</si>
  <si>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</si>
  <si>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</si>
  <si>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</si>
  <si>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</si>
  <si>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</si>
  <si>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</si>
  <si>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</si>
  <si>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</si>
  <si>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</si>
  <si>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</si>
  <si>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</si>
  <si>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</si>
  <si>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</si>
  <si>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</si>
  <si>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</si>
  <si>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</si>
  <si>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</si>
  <si>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</si>
  <si>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</si>
  <si>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</si>
  <si>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</si>
  <si>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</si>
  <si>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</si>
  <si>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</si>
  <si>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</si>
  <si>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</si>
  <si>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</si>
  <si>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</si>
  <si>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</si>
  <si>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</si>
  <si>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</si>
  <si>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</si>
  <si>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</si>
  <si>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</si>
  <si>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</si>
  <si>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</si>
  <si>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</si>
  <si>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</si>
  <si>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</si>
  <si>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</si>
  <si>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</si>
  <si>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</si>
  <si>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</si>
  <si>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</si>
  <si>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</si>
  <si>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</si>
  <si>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</si>
  <si>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</si>
  <si>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</si>
  <si>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</si>
  <si>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</si>
  <si>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</si>
  <si>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</si>
  <si>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</si>
  <si>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</si>
  <si>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</si>
  <si>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</si>
  <si>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</si>
  <si>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</si>
  <si>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</si>
  <si>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</si>
  <si>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</si>
  <si>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</si>
  <si>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</si>
  <si>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</si>
  <si>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</si>
  <si>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</si>
  <si>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</si>
  <si>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</si>
  <si>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</si>
  <si>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</si>
  <si>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</si>
  <si>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</si>
  <si>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</si>
  <si>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</si>
  <si>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</si>
  <si>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</si>
  <si>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</si>
  <si>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</si>
  <si>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</si>
  <si>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</si>
  <si>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</si>
  <si>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</si>
  <si>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</si>
  <si>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</si>
  <si>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</si>
  <si>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</si>
  <si>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</si>
  <si>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</si>
  <si>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</si>
  <si>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</si>
  <si>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</si>
  <si>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</si>
  <si>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</si>
  <si>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</si>
  <si>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</si>
  <si>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</si>
  <si>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</si>
  <si>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</si>
  <si>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</si>
  <si>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</si>
  <si>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</si>
  <si>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</si>
  <si>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</si>
  <si>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</si>
  <si>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</si>
  <si>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</si>
  <si>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</si>
  <si>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</si>
  <si>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</si>
  <si>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</si>
  <si>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</si>
  <si>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</si>
  <si>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</si>
  <si>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</si>
  <si>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</si>
  <si>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</si>
  <si>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</si>
  <si>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</si>
  <si>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</si>
  <si>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</si>
  <si>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</si>
  <si>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</si>
  <si>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</si>
  <si>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</si>
  <si>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</si>
  <si>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</si>
  <si>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</si>
  <si>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</si>
  <si>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</si>
  <si>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</si>
  <si>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</si>
  <si>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</si>
  <si>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</si>
  <si>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</si>
  <si>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</si>
  <si>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</si>
  <si>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</si>
  <si>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</si>
  <si>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</si>
  <si>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</si>
  <si>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</si>
  <si>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</si>
  <si>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</si>
  <si>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</si>
  <si>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</si>
  <si>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</si>
  <si>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</si>
  <si>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</si>
  <si>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</si>
  <si>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</si>
  <si>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</si>
  <si>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</si>
  <si>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</si>
  <si>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</si>
  <si>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</si>
  <si>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</si>
  <si>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</si>
  <si>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</si>
  <si>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</si>
  <si>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</si>
  <si>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</si>
  <si>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</si>
  <si>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</si>
  <si>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</si>
  <si>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</si>
  <si>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</si>
  <si>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</si>
  <si>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</si>
  <si>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</si>
  <si>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</si>
  <si>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</si>
  <si>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</si>
  <si>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</si>
  <si>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</si>
  <si>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</si>
  <si>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</si>
  <si>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</si>
  <si>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</si>
  <si>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</si>
  <si>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</si>
  <si>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</si>
  <si>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</si>
  <si>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</si>
  <si>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</si>
  <si>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</si>
  <si>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</si>
  <si>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</si>
  <si>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</si>
  <si>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</si>
  <si>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</si>
  <si>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</si>
  <si>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</si>
  <si>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</si>
  <si>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</si>
  <si>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</si>
  <si>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</si>
  <si>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</si>
  <si>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</si>
  <si>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</si>
  <si>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</si>
  <si>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</si>
  <si>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</si>
  <si>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</si>
  <si>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</si>
  <si>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</si>
  <si>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</si>
  <si>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</si>
  <si>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</si>
  <si>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</si>
  <si>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</si>
  <si>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</si>
  <si>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</si>
  <si>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</si>
  <si>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</si>
  <si>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</si>
  <si>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</si>
  <si>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</si>
  <si>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</si>
  <si>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</si>
  <si>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</si>
  <si>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</si>
  <si>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</si>
  <si>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</si>
  <si>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</si>
  <si>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</si>
  <si>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</si>
  <si>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</si>
  <si>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</si>
  <si>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</si>
  <si>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</si>
  <si>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</si>
  <si>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</si>
  <si>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</si>
  <si>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</si>
  <si>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</si>
  <si>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</si>
  <si>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</si>
  <si>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</si>
  <si>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</si>
  <si>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</si>
  <si>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</si>
  <si>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</si>
  <si>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</si>
  <si>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</si>
  <si>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</si>
  <si>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</si>
  <si>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</si>
  <si>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</si>
  <si>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</si>
  <si>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</si>
  <si>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</si>
  <si>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</si>
  <si>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</si>
  <si>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</si>
  <si>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</si>
  <si>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</si>
  <si>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</si>
  <si>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</si>
  <si>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</si>
  <si>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</si>
  <si>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</si>
  <si>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</si>
  <si>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</si>
  <si>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</si>
  <si>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</si>
  <si>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</si>
  <si>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</si>
  <si>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</si>
  <si>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</si>
  <si>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</si>
  <si>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</si>
  <si>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</si>
  <si>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</si>
  <si>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</si>
  <si>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</si>
  <si>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</si>
  <si>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</si>
  <si>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</si>
  <si>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</si>
  <si>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</si>
  <si>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</si>
  <si>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</si>
  <si>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</si>
  <si>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</si>
  <si>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</si>
  <si>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</si>
  <si>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</si>
  <si>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</si>
  <si>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</si>
  <si>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</si>
  <si>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</si>
  <si>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</si>
  <si>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</si>
  <si>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</si>
  <si>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</si>
  <si>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</si>
  <si>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</si>
  <si>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</si>
  <si>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</si>
  <si>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</si>
  <si>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</si>
  <si>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</si>
  <si>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</si>
  <si>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</si>
  <si>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</si>
  <si>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</si>
  <si>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</si>
  <si>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</si>
  <si>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</si>
  <si>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</si>
  <si>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</si>
  <si>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</si>
  <si>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</si>
  <si>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</si>
  <si>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</si>
  <si>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</si>
  <si>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</si>
  <si>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</si>
  <si>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</si>
  <si>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</si>
  <si>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</si>
  <si>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</si>
  <si>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</si>
  <si>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</si>
  <si>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</si>
  <si>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</si>
  <si>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</si>
  <si>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</si>
  <si>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</si>
  <si>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</si>
  <si>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</si>
  <si>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</si>
  <si>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</si>
  <si>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</si>
  <si>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</si>
  <si>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</si>
  <si>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</si>
  <si>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</si>
  <si>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</si>
  <si>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</si>
  <si>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</si>
  <si>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</si>
  <si>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</si>
  <si>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</si>
  <si>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</si>
  <si>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</si>
  <si>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</si>
  <si>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</si>
  <si>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</si>
  <si>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</si>
  <si>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</si>
  <si>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</si>
  <si>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</si>
  <si>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</si>
  <si>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</si>
  <si>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</si>
  <si>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</si>
  <si>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</si>
  <si>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</si>
  <si>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</si>
  <si>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</si>
  <si>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</si>
  <si>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</si>
  <si>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</si>
  <si>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</si>
  <si>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</si>
  <si>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</si>
  <si>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</si>
  <si>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</si>
  <si>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</si>
  <si>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</si>
  <si>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</si>
  <si>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</si>
  <si>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</si>
  <si>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</si>
  <si>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</si>
  <si>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</si>
  <si>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</si>
  <si>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</si>
  <si>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</si>
  <si>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</si>
  <si>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</si>
  <si>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</si>
  <si>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</si>
  <si>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</si>
  <si>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</si>
  <si>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</si>
  <si>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</si>
  <si>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</si>
  <si>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</si>
  <si>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</si>
  <si>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</si>
  <si>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</si>
  <si>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</si>
  <si>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</si>
  <si>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</si>
  <si>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</si>
  <si>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</si>
  <si>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</si>
  <si>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</si>
  <si>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</si>
  <si>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</si>
  <si>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</si>
  <si>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</si>
  <si>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</si>
  <si>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</si>
  <si>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</si>
  <si>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</si>
  <si>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</si>
  <si>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</si>
  <si>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</si>
  <si>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</si>
  <si>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</si>
  <si>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</si>
  <si>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</si>
  <si>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</si>
  <si>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</si>
  <si>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</si>
  <si>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</si>
  <si>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</si>
  <si>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</si>
  <si>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</si>
  <si>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</si>
  <si>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</si>
  <si>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</si>
  <si>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</si>
  <si>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</si>
  <si>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</si>
  <si>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</si>
  <si>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</si>
  <si>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</si>
  <si>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</si>
  <si>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</si>
  <si>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</si>
  <si>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</si>
  <si>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</si>
  <si>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</si>
  <si>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</si>
  <si>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</si>
  <si>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</si>
  <si>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</si>
  <si>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</si>
  <si>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</si>
  <si>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</si>
  <si>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</si>
  <si>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</si>
  <si>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</si>
  <si>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</si>
  <si>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</si>
  <si>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</si>
  <si>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</si>
  <si>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</si>
  <si>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</si>
  <si>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</si>
  <si>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</si>
  <si>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</si>
  <si>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</si>
  <si>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</si>
  <si>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</si>
  <si>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</si>
  <si>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</si>
  <si>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</si>
  <si>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</si>
  <si>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</si>
  <si>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</si>
  <si>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</si>
  <si>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</si>
  <si>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</si>
  <si>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</si>
  <si>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</si>
  <si>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</si>
  <si>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</si>
  <si>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</si>
  <si>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</si>
  <si>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</si>
  <si>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</si>
  <si>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</si>
  <si>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</si>
  <si>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</si>
  <si>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</si>
  <si>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</si>
  <si>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</si>
  <si>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</si>
  <si>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</si>
  <si>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</si>
  <si>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</si>
  <si>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</si>
  <si>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</si>
  <si>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</si>
  <si>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</si>
  <si>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</si>
  <si>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</si>
  <si>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</si>
  <si>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</si>
  <si>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</si>
  <si>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</si>
  <si>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</si>
  <si>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</si>
  <si>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</si>
  <si>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</si>
  <si>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</si>
  <si>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</si>
  <si>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</si>
  <si>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</si>
  <si>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</si>
  <si>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</si>
  <si>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</si>
  <si>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</si>
  <si>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</si>
  <si>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</si>
  <si>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</si>
  <si>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</si>
  <si>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</si>
  <si>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</si>
  <si>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</si>
  <si>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</si>
  <si>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</si>
  <si>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</si>
  <si>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</si>
  <si>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</si>
  <si>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</si>
  <si>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</si>
  <si>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</si>
  <si>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</si>
  <si>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</si>
  <si>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</si>
  <si>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</si>
  <si>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</si>
  <si>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</si>
  <si>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</si>
  <si>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</si>
  <si>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</si>
  <si>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</si>
  <si>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</si>
  <si>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</si>
  <si>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</si>
  <si>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</si>
  <si>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</si>
  <si>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</si>
  <si>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</si>
  <si>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</si>
  <si>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</si>
  <si>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</si>
  <si>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</si>
  <si>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</si>
  <si>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</si>
  <si>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</si>
  <si>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</si>
  <si>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</si>
  <si>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</si>
  <si>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</si>
  <si>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</si>
  <si>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</si>
  <si>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</si>
  <si>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</si>
  <si>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</si>
  <si>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</si>
  <si>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</si>
  <si>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</si>
  <si>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</si>
  <si>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</si>
  <si>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</si>
  <si>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</si>
  <si>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</si>
  <si>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</si>
  <si>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</si>
  <si>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</si>
  <si>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</si>
  <si>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</si>
  <si>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</si>
  <si>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</si>
  <si>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</si>
  <si>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</si>
  <si>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</si>
  <si>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</si>
  <si>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</si>
  <si>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</si>
  <si>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</si>
  <si>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</si>
  <si>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</si>
  <si>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</si>
  <si>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</si>
  <si>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</si>
  <si>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</si>
  <si>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</si>
  <si>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</si>
  <si>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</si>
  <si>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</si>
  <si>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</si>
  <si>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</si>
  <si>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</si>
  <si>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</si>
  <si>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</si>
  <si>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</si>
  <si>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</si>
  <si>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</si>
  <si>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</si>
  <si>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</si>
  <si>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</si>
  <si>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</si>
  <si>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</si>
  <si>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</si>
  <si>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</si>
  <si>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</si>
  <si>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</si>
  <si>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</si>
  <si>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</si>
  <si>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</si>
  <si>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</si>
  <si>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</si>
  <si>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</si>
  <si>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</si>
  <si>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</si>
  <si>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</si>
  <si>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</si>
  <si>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</si>
  <si>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</si>
  <si>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</si>
  <si>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</si>
  <si>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</si>
  <si>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</si>
  <si>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</si>
  <si>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</si>
  <si>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</si>
  <si>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</si>
  <si>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</si>
  <si>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</si>
  <si>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</si>
  <si>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</si>
  <si>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</si>
  <si>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</si>
  <si>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</si>
  <si>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</si>
  <si>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</si>
  <si>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</si>
  <si>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</si>
  <si>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</si>
  <si>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</si>
  <si>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</si>
  <si>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</si>
  <si>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</si>
  <si>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</si>
  <si>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</si>
  <si>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</si>
  <si>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</si>
  <si>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</si>
  <si>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</si>
  <si>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</si>
  <si>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</si>
  <si>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</si>
  <si>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</si>
  <si>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</si>
  <si>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</si>
  <si>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</si>
  <si>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</si>
  <si>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</si>
  <si>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</si>
  <si>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</si>
  <si>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</si>
  <si>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</si>
  <si>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</si>
  <si>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</si>
  <si>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</si>
  <si>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</si>
  <si>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</si>
  <si>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</si>
  <si>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</si>
  <si>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</si>
  <si>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</si>
  <si>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</si>
  <si>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</si>
  <si>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</si>
  <si>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</si>
  <si>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</si>
  <si>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</si>
  <si>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</si>
  <si>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</si>
  <si>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</si>
  <si>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</si>
  <si>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</si>
  <si>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</si>
  <si>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</si>
  <si>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</si>
  <si>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</si>
  <si>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</si>
  <si>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</si>
  <si>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</si>
  <si>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</si>
  <si>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</si>
  <si>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</si>
  <si>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</si>
  <si>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</si>
  <si>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</si>
  <si>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</si>
  <si>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</si>
  <si>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</si>
  <si>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</si>
  <si>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</si>
  <si>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</si>
  <si>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</si>
  <si>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</si>
  <si>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</si>
  <si>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</si>
  <si>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</si>
  <si>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</si>
  <si>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</si>
  <si>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</si>
  <si>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</si>
  <si>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</si>
  <si>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</si>
  <si>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</si>
  <si>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</si>
  <si>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</si>
  <si>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</si>
  <si>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</si>
  <si>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</si>
  <si>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</si>
  <si>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</si>
  <si>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</si>
  <si>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</si>
  <si>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</si>
  <si>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</si>
  <si>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</si>
  <si>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</si>
  <si>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</si>
  <si>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</si>
  <si>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</si>
  <si>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</si>
  <si>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</si>
  <si>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</si>
  <si>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</si>
  <si>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</si>
  <si>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</si>
  <si>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</si>
  <si>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</si>
  <si>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</si>
  <si>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</si>
  <si>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</si>
  <si>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</si>
  <si>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</si>
  <si>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</si>
  <si>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</si>
  <si>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</si>
  <si>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</si>
  <si>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</si>
  <si>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</si>
  <si>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</si>
  <si>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</si>
  <si>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</si>
  <si>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</si>
  <si>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</si>
  <si>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</si>
  <si>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</si>
  <si>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</si>
  <si>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</si>
  <si>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</si>
  <si>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</si>
  <si>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</si>
  <si>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</si>
  <si>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</si>
  <si>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</si>
  <si>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</si>
  <si>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</si>
  <si>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</si>
  <si>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</si>
  <si>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</si>
  <si>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</si>
  <si>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</si>
  <si>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</si>
  <si>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</si>
  <si>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</si>
  <si>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</si>
  <si>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</si>
  <si>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</si>
  <si>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</si>
  <si>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</si>
  <si>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</si>
  <si>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</si>
  <si>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</si>
  <si>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</si>
  <si>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</si>
  <si>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</si>
  <si>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</si>
  <si>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</si>
  <si>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</si>
  <si>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</si>
  <si>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</si>
  <si>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</si>
  <si>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</si>
  <si>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</si>
  <si>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</si>
  <si>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</si>
  <si>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</si>
  <si>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</si>
  <si>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</si>
  <si>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</si>
  <si>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</si>
  <si>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</si>
  <si>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</si>
  <si>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</si>
  <si>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</si>
  <si>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</si>
  <si>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</si>
  <si>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</si>
  <si>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</si>
  <si>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</si>
  <si>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</si>
  <si>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</si>
  <si>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</si>
  <si>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</si>
  <si>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</si>
  <si>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</si>
  <si>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</si>
  <si>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</si>
  <si>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</si>
  <si>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</si>
  <si>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</si>
  <si>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</si>
  <si>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</si>
  <si>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</si>
  <si>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</si>
  <si>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</si>
  <si>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</si>
  <si>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</si>
  <si>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</si>
  <si>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</si>
  <si>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</si>
  <si>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</si>
  <si>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</si>
  <si>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</si>
  <si>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</si>
  <si>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</si>
  <si>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</si>
  <si>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</si>
  <si>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</si>
  <si>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</si>
  <si>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</si>
  <si>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</si>
  <si>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</si>
  <si>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</si>
  <si>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</si>
  <si>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</si>
  <si>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</si>
  <si>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</si>
  <si>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</si>
  <si>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</si>
  <si>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</si>
  <si>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</si>
  <si>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</si>
  <si>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</si>
  <si>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</si>
  <si>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</si>
  <si>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</si>
  <si>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</si>
  <si>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</si>
  <si>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</si>
  <si>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</si>
  <si>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</si>
  <si>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</si>
  <si>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</si>
  <si>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</si>
  <si>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</si>
  <si>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</si>
  <si>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</si>
  <si>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</si>
  <si>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</si>
  <si>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</si>
  <si>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</si>
  <si>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</si>
  <si>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</si>
  <si>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</si>
  <si>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</si>
  <si>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</si>
  <si>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</si>
  <si>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</si>
  <si>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</si>
  <si>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</si>
  <si>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</si>
  <si>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</si>
  <si>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</si>
  <si>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</si>
  <si>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</si>
  <si>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</si>
  <si>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</si>
  <si>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</si>
  <si>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</si>
  <si>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</si>
  <si>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</si>
  <si>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</si>
  <si>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</si>
  <si>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</si>
  <si>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</si>
  <si>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</si>
  <si>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</si>
  <si>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</si>
  <si>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</si>
  <si>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</si>
  <si>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</si>
  <si>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</si>
  <si>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</si>
  <si>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</si>
  <si>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</si>
  <si>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</si>
  <si>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</si>
  <si>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</si>
  <si>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</si>
  <si>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</si>
  <si>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</si>
  <si>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</si>
  <si>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</si>
  <si>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</si>
  <si>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</si>
  <si>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</si>
  <si>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</si>
  <si>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</si>
  <si>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</si>
  <si>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</si>
  <si>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</si>
  <si>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</si>
  <si>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</si>
  <si>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</si>
  <si>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</si>
  <si>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</si>
  <si>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</si>
  <si>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</si>
  <si>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</si>
  <si>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</si>
  <si>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</si>
  <si>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</si>
  <si>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</si>
  <si>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</si>
  <si>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</si>
  <si>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</si>
  <si>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</si>
  <si>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</si>
  <si>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</si>
  <si>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</si>
  <si>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</si>
  <si>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</si>
  <si>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</si>
  <si>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</si>
  <si>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</si>
  <si>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</si>
  <si>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</si>
  <si>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</si>
  <si>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</si>
  <si>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</si>
  <si>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</si>
  <si>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</si>
  <si>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</si>
  <si>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</si>
  <si>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</si>
  <si>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</si>
  <si>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</si>
  <si>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</si>
  <si>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</si>
  <si>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</si>
  <si>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</si>
  <si>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</si>
  <si>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</si>
  <si>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</si>
  <si>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</si>
  <si>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</si>
  <si>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</si>
  <si>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</si>
  <si>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</si>
  <si>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</si>
  <si>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</si>
  <si>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</si>
  <si>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</si>
  <si>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</si>
  <si>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</si>
  <si>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</si>
  <si>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</si>
  <si>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</si>
  <si>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</si>
  <si>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</si>
  <si>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</si>
  <si>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</si>
  <si>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</si>
  <si>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</si>
  <si>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</si>
  <si>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</si>
  <si>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</si>
  <si>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</si>
  <si>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</si>
  <si>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</si>
  <si>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</si>
  <si>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</si>
  <si>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</si>
  <si>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</si>
  <si>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</si>
  <si>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</si>
  <si>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</si>
  <si>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</si>
  <si>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</si>
  <si>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</si>
  <si>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</si>
  <si>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</si>
  <si>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</si>
  <si>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</si>
  <si>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</si>
  <si>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</si>
  <si>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</si>
  <si>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</si>
  <si>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</si>
  <si>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</si>
  <si>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</si>
  <si>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</si>
  <si>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</si>
  <si>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</si>
  <si>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</si>
  <si>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</si>
  <si>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</si>
  <si>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</si>
  <si>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</si>
  <si>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</si>
  <si>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</si>
  <si>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</si>
  <si>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</si>
  <si>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</si>
  <si>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</si>
  <si>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</si>
  <si>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</si>
  <si>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</si>
  <si>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</si>
  <si>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</si>
  <si>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</si>
  <si>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</si>
  <si>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</si>
  <si>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</si>
  <si>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</si>
  <si>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</si>
  <si>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</si>
  <si>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</si>
  <si>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</si>
  <si>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</si>
  <si>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</si>
  <si>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</si>
  <si>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</si>
  <si>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</si>
  <si>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</si>
  <si>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</si>
  <si>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</si>
  <si>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</si>
  <si>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</si>
  <si>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</si>
  <si>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</si>
  <si>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</si>
  <si>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</si>
  <si>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</si>
  <si>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</si>
  <si>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</si>
  <si>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</si>
  <si>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</si>
  <si>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</si>
  <si>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</si>
  <si>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</si>
  <si>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</si>
  <si>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</si>
  <si>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</si>
  <si>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</si>
  <si>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</si>
  <si>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</si>
  <si>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</si>
  <si>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</si>
  <si>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</si>
  <si>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</si>
  <si>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</si>
  <si>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</si>
  <si>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</si>
  <si>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</si>
  <si>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</si>
  <si>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</si>
  <si>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</si>
  <si>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</si>
  <si>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</si>
  <si>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</si>
  <si>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</si>
  <si>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</si>
  <si>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</si>
  <si>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</si>
  <si>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</si>
  <si>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</si>
  <si>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</si>
  <si>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</si>
  <si>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</si>
  <si>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</si>
  <si>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</si>
  <si>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</si>
  <si>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</si>
  <si>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</si>
  <si>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</si>
  <si>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</si>
  <si>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</si>
  <si>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</si>
  <si>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</si>
  <si>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</si>
  <si>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</si>
  <si>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</si>
  <si>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</si>
  <si>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</si>
  <si>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</si>
  <si>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</si>
  <si>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</si>
  <si>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</si>
  <si>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</si>
  <si>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</si>
  <si>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</si>
  <si>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</si>
  <si>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</si>
  <si>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</si>
  <si>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</si>
  <si>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</si>
  <si>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</si>
  <si>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</si>
  <si>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</si>
  <si>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</si>
  <si>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</si>
  <si>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</si>
  <si>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</si>
  <si>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</si>
  <si>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</si>
  <si>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</si>
  <si>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</si>
  <si>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</si>
  <si>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</si>
  <si>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</si>
  <si>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</si>
  <si>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</si>
  <si>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</si>
  <si>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</si>
  <si>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</si>
  <si>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</si>
  <si>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</si>
  <si>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</si>
  <si>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</si>
  <si>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</si>
  <si>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</si>
  <si>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</si>
  <si>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</si>
  <si>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</si>
  <si>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</si>
  <si>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</si>
  <si>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</si>
  <si>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</si>
  <si>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</si>
  <si>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</si>
  <si>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</si>
  <si>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</si>
  <si>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</si>
  <si>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</si>
  <si>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</si>
  <si>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</si>
  <si>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</si>
  <si>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</si>
  <si>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</si>
  <si>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</si>
  <si>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</si>
  <si>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</si>
  <si>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</si>
  <si>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</si>
  <si>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</si>
  <si>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</si>
  <si>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</si>
  <si>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</si>
  <si>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</si>
  <si>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</si>
  <si>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</si>
  <si>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</si>
  <si>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</si>
  <si>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</si>
  <si>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</si>
  <si>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</si>
  <si>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</si>
  <si>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</si>
  <si>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</si>
  <si>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</si>
  <si>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</si>
  <si>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</si>
  <si>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</si>
  <si>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</si>
  <si>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</si>
  <si>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</si>
  <si>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</si>
  <si>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</si>
  <si>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</si>
  <si>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</si>
  <si>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</si>
  <si>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</si>
  <si>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</si>
  <si>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</si>
  <si>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</si>
  <si>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</si>
  <si>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</si>
  <si>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</si>
  <si>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</si>
  <si>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</si>
  <si>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</si>
  <si>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</si>
  <si>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</si>
  <si>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</si>
  <si>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</si>
  <si>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</si>
  <si>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</si>
  <si>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</si>
  <si>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</si>
  <si>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</si>
  <si>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</si>
  <si>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</si>
  <si>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</si>
  <si>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</si>
  <si>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</si>
  <si>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</si>
  <si>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</si>
  <si>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</si>
  <si>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</si>
  <si>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</si>
  <si>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</si>
  <si>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</si>
  <si>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</si>
  <si>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</si>
  <si>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</si>
  <si>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</si>
  <si>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</si>
  <si>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</si>
  <si>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</si>
  <si>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</si>
  <si>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</si>
  <si>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</si>
  <si>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</si>
  <si>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</si>
  <si>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</si>
  <si>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</si>
  <si>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</si>
  <si>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</si>
  <si>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</si>
  <si>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</si>
  <si>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</si>
  <si>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</si>
  <si>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</si>
  <si>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</si>
  <si>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</si>
  <si>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</si>
  <si>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</si>
  <si>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</si>
  <si>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</si>
  <si>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</si>
  <si>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</si>
  <si>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</si>
  <si>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</si>
  <si>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</si>
  <si>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</si>
  <si>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</si>
  <si>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</si>
  <si>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</si>
  <si>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</si>
  <si>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</si>
  <si>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</si>
  <si>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</si>
  <si>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</si>
  <si>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</si>
  <si>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</si>
  <si>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</si>
  <si>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</si>
  <si>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</si>
  <si>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</si>
  <si>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</si>
  <si>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</si>
  <si>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</si>
  <si>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</si>
  <si>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</si>
  <si>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</si>
  <si>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</si>
  <si>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</si>
  <si>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</si>
  <si>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</si>
  <si>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</si>
  <si>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</si>
  <si>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</si>
  <si>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</si>
  <si>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</si>
  <si>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</si>
  <si>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</si>
  <si>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</si>
  <si>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</si>
  <si>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</si>
  <si>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</si>
  <si>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</si>
  <si>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</si>
  <si>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</si>
  <si>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</si>
  <si>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</si>
  <si>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</si>
  <si>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</si>
  <si>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</si>
  <si>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</si>
  <si>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</si>
  <si>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</si>
  <si>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</si>
  <si>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</si>
  <si>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</si>
  <si>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</si>
  <si>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</si>
  <si>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</si>
  <si>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</si>
  <si>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</si>
  <si>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</si>
  <si>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</si>
  <si>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</si>
  <si>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</si>
  <si>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</si>
  <si>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</si>
  <si>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</si>
  <si>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</si>
  <si>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</si>
  <si>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</si>
  <si>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</si>
  <si>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</si>
  <si>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</si>
  <si>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</si>
  <si>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</si>
  <si>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</si>
  <si>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</si>
  <si>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</si>
  <si>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</si>
  <si>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</si>
  <si>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</si>
  <si>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</si>
  <si>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</si>
  <si>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</si>
  <si>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</si>
  <si>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</si>
  <si>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</si>
  <si>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</si>
  <si>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</si>
  <si>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</si>
  <si>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</si>
  <si>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</si>
  <si>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</si>
  <si>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</si>
  <si>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</si>
  <si>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</si>
  <si>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</si>
  <si>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</si>
  <si>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</si>
  <si>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</si>
  <si>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</si>
  <si>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</si>
  <si>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</si>
  <si>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</si>
  <si>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</si>
  <si>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</si>
  <si>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</si>
  <si>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</si>
  <si>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</si>
  <si>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</si>
  <si>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</si>
  <si>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</si>
  <si>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</si>
  <si>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</si>
  <si>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</si>
  <si>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</si>
  <si>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</si>
  <si>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</si>
  <si>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</si>
  <si>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</si>
  <si>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</si>
  <si>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</si>
  <si>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</si>
  <si>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</si>
  <si>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</si>
  <si>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</si>
  <si>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</si>
  <si>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</si>
  <si>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</si>
  <si>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</si>
  <si>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</si>
  <si>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</si>
  <si>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</si>
  <si>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</si>
  <si>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</si>
  <si>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</si>
  <si>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</si>
  <si>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</si>
  <si>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</si>
  <si>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</si>
  <si>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</si>
  <si>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</si>
  <si>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</si>
  <si>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</si>
  <si>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</si>
  <si>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</si>
  <si>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</si>
  <si>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</si>
  <si>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</si>
  <si>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</si>
  <si>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</si>
  <si>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</si>
  <si>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</si>
  <si>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</si>
  <si>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</si>
  <si>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</si>
  <si>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</si>
  <si>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</si>
  <si>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</si>
  <si>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</si>
  <si>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</si>
  <si>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</si>
  <si>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</si>
  <si>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</si>
  <si>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</si>
  <si>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</si>
  <si>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</si>
  <si>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</si>
  <si>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</si>
  <si>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</si>
  <si>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</si>
  <si>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</si>
  <si>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</si>
  <si>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</si>
  <si>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</si>
  <si>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</si>
  <si>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</si>
  <si>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</si>
  <si>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</si>
  <si>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</si>
  <si>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</si>
  <si>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</si>
  <si>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</si>
  <si>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</si>
  <si>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</si>
  <si>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</si>
  <si>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</si>
  <si>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</si>
  <si>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</si>
  <si>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</si>
  <si>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</si>
  <si>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</si>
  <si>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</si>
  <si>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</si>
  <si>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</si>
  <si>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</si>
  <si>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</si>
  <si>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</si>
  <si>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</si>
  <si>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</si>
  <si>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</si>
  <si>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</si>
  <si>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</si>
  <si>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</si>
  <si>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</si>
  <si>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</si>
  <si>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</si>
  <si>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</si>
  <si>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</si>
  <si>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</si>
  <si>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</si>
  <si>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</si>
  <si>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</si>
  <si>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</si>
  <si>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</si>
  <si>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</si>
  <si>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</si>
  <si>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</si>
  <si>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</si>
  <si>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</si>
  <si>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</si>
  <si>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</si>
  <si>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</si>
  <si>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</si>
  <si>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</si>
  <si>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</si>
  <si>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</si>
  <si>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</si>
  <si>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</si>
  <si>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</si>
  <si>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</si>
  <si>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</si>
  <si>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</si>
  <si>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</si>
  <si>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</si>
  <si>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</si>
  <si>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</si>
  <si>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</si>
  <si>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</si>
  <si>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</si>
  <si>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</si>
  <si>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</si>
  <si>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</si>
  <si>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</si>
  <si>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</si>
  <si>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</si>
  <si>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</si>
  <si>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</si>
  <si>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</si>
  <si>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</si>
  <si>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</si>
  <si>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</si>
  <si>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</si>
  <si>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</si>
  <si>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</si>
  <si>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</si>
  <si>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</si>
  <si>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</si>
  <si>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</si>
  <si>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</si>
  <si>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</si>
  <si>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</si>
  <si>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</si>
  <si>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</si>
  <si>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</si>
  <si>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</si>
  <si>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</si>
  <si>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</si>
  <si>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</si>
  <si>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</si>
  <si>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</si>
  <si>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</si>
  <si>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</si>
  <si>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</si>
  <si>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</si>
  <si>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</si>
  <si>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</si>
  <si>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</si>
  <si>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</si>
  <si>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</si>
  <si>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</si>
  <si>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</si>
  <si>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</si>
  <si>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</si>
  <si>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</si>
  <si>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</si>
  <si>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</si>
  <si>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</si>
  <si>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</si>
  <si>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</si>
  <si>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</si>
  <si>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</si>
  <si>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</si>
  <si>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</si>
  <si>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</si>
  <si>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</si>
  <si>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</si>
  <si>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</si>
  <si>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</si>
  <si>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</si>
  <si>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</si>
  <si>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</si>
  <si>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</si>
  <si>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</si>
  <si>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</si>
  <si>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</si>
  <si>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</si>
  <si>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</si>
  <si>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</si>
  <si>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</si>
  <si>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</si>
  <si>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</si>
  <si>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</si>
  <si>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</si>
  <si>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</si>
  <si>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</si>
  <si>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</si>
  <si>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</si>
  <si>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</si>
  <si>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</si>
  <si>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</si>
  <si>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</si>
  <si>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</si>
  <si>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</si>
  <si>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</si>
  <si>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</si>
  <si>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</si>
  <si>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</si>
  <si>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</si>
  <si>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</si>
  <si>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</si>
  <si>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</si>
  <si>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</si>
  <si>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</si>
  <si>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</si>
  <si>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</si>
  <si>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</si>
  <si>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</si>
  <si>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</si>
  <si>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</si>
  <si>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</si>
  <si>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</si>
  <si>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</si>
  <si>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</si>
  <si>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</si>
  <si>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</si>
  <si>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</si>
  <si>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</si>
  <si>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</si>
  <si>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</si>
  <si>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</si>
  <si>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</si>
  <si>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</si>
  <si>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</si>
  <si>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</si>
  <si>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</si>
  <si>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</si>
  <si>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</si>
  <si>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</si>
  <si>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</si>
  <si>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</si>
  <si>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</si>
  <si>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</si>
  <si>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</si>
  <si>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</si>
  <si>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</si>
  <si>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</si>
  <si>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</si>
  <si>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</si>
  <si>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</si>
  <si>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</si>
  <si>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</si>
  <si>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</si>
  <si>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</si>
  <si>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</si>
  <si>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</si>
  <si>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</si>
  <si>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</si>
  <si>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</si>
  <si>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</si>
  <si>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</si>
  <si>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</si>
  <si>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</si>
  <si>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</si>
  <si>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</si>
  <si>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</si>
  <si>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</si>
  <si>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</si>
  <si>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</si>
  <si>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</si>
  <si>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</si>
  <si>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</si>
  <si>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</si>
  <si>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</si>
  <si>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</si>
  <si>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</si>
  <si>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</si>
  <si>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</si>
  <si>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</si>
  <si>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</si>
  <si>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</si>
  <si>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</si>
  <si>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</si>
  <si>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</si>
  <si>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</si>
  <si>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</si>
  <si>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</si>
  <si>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</si>
  <si>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</si>
  <si>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</si>
  <si>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</si>
  <si>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</si>
  <si>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</si>
  <si>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</si>
  <si>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</si>
  <si>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</si>
  <si>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</si>
  <si>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</si>
  <si>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</si>
  <si>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</si>
  <si>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</si>
  <si>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</si>
  <si>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</si>
  <si>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</si>
  <si>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</si>
  <si>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</si>
  <si>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</si>
  <si>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</si>
  <si>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</si>
  <si>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</si>
  <si>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</si>
  <si>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</si>
  <si>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</si>
  <si>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</si>
  <si>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</si>
  <si>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</si>
  <si>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</si>
  <si>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</si>
  <si>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</si>
  <si>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</si>
  <si>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</si>
  <si>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</si>
  <si>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</si>
  <si>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</si>
  <si>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</si>
  <si>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</si>
  <si>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</si>
  <si>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</si>
  <si>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</si>
  <si>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</si>
  <si>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</si>
  <si>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</si>
  <si>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</si>
  <si>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</si>
  <si>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</si>
  <si>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</si>
  <si>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</si>
  <si>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</si>
  <si>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</si>
  <si>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</si>
  <si>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</si>
  <si>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</si>
  <si>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</si>
  <si>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</si>
  <si>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</si>
  <si>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</si>
  <si>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</si>
  <si>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</si>
  <si>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</si>
  <si>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</si>
  <si>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</si>
  <si>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</si>
  <si>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</si>
  <si>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</si>
  <si>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</si>
  <si>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</si>
  <si>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</si>
  <si>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</si>
  <si>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</si>
  <si>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</si>
  <si>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</si>
  <si>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</si>
  <si>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</si>
  <si>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</si>
  <si>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</si>
  <si>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</si>
  <si>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</si>
  <si>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</si>
  <si>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</si>
  <si>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</si>
  <si>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</si>
  <si>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</si>
  <si>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</si>
  <si>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</si>
  <si>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</si>
  <si>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</si>
  <si>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</si>
  <si>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</si>
  <si>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</si>
  <si>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</si>
  <si>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</si>
  <si>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</si>
  <si>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</si>
  <si>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</si>
  <si>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</si>
  <si>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</si>
  <si>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</si>
  <si>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</si>
  <si>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</si>
  <si>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</si>
  <si>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</si>
  <si>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</si>
  <si>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</si>
  <si>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</si>
  <si>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</si>
  <si>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</si>
  <si>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</si>
  <si>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</si>
  <si>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</si>
  <si>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</si>
  <si>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</si>
  <si>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</si>
  <si>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</si>
  <si>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</si>
  <si>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</si>
  <si>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</si>
  <si>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</si>
  <si>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</si>
  <si>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</si>
  <si>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</si>
  <si>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</si>
  <si>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</si>
  <si>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</si>
  <si>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</si>
  <si>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</si>
  <si>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</si>
  <si>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</si>
  <si>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</si>
  <si>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</si>
  <si>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</si>
  <si>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</si>
  <si>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</si>
  <si>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</si>
  <si>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</si>
  <si>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</si>
  <si>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</si>
  <si>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</si>
  <si>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</si>
  <si>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</si>
  <si>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</si>
  <si>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</si>
  <si>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</si>
  <si>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</si>
  <si>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</si>
  <si>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</si>
  <si>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</si>
  <si>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</si>
  <si>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</si>
  <si>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</si>
  <si>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</si>
  <si>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</si>
  <si>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</si>
  <si>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</si>
  <si>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</si>
  <si>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</si>
  <si>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</si>
  <si>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</si>
  <si>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</si>
  <si>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</si>
  <si>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</si>
  <si>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</si>
  <si>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</si>
  <si>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</si>
  <si>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</si>
  <si>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</si>
  <si>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</si>
  <si>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</si>
  <si>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</si>
  <si>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</si>
  <si>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</si>
  <si>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</si>
  <si>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</si>
  <si>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</si>
  <si>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</si>
  <si>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</si>
  <si>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</si>
  <si>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</si>
  <si>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</si>
  <si>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</si>
  <si>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</si>
  <si>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</si>
  <si>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</si>
  <si>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</si>
  <si>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</si>
  <si>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</si>
  <si>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</si>
  <si>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</si>
  <si>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</si>
  <si>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</si>
  <si>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</si>
  <si>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</si>
  <si>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</si>
  <si>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</si>
  <si>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</si>
  <si>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</si>
  <si>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</si>
  <si>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</si>
  <si>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</si>
  <si>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</si>
  <si>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</si>
  <si>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</si>
  <si>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</si>
  <si>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</si>
  <si>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</si>
  <si>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</si>
  <si>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</si>
  <si>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</si>
  <si>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</si>
  <si>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</si>
  <si>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</si>
  <si>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</si>
  <si>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</si>
  <si>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</si>
  <si>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</si>
  <si>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</si>
  <si>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</si>
  <si>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</si>
  <si>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</si>
  <si>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</si>
  <si>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</si>
  <si>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</si>
  <si>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</si>
  <si>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</si>
  <si>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</si>
  <si>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</si>
  <si>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</si>
  <si>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</si>
  <si>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</si>
  <si>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</si>
  <si>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</si>
  <si>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</si>
  <si>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</si>
  <si>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</si>
  <si>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</si>
  <si>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</si>
  <si>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</si>
  <si>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</si>
  <si>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</si>
  <si>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</si>
  <si>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</si>
  <si>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</si>
  <si>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</si>
  <si>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</si>
  <si>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</si>
  <si>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</si>
  <si>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</si>
  <si>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</si>
  <si>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</si>
  <si>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</si>
  <si>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</si>
  <si>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</si>
  <si>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</si>
  <si>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</si>
  <si>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</si>
  <si>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</si>
  <si>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</si>
  <si>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</si>
  <si>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</si>
  <si>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</si>
  <si>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</si>
  <si>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</si>
  <si>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</si>
  <si>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</si>
  <si>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</si>
  <si>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</si>
  <si>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</si>
  <si>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</si>
  <si>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</si>
  <si>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</si>
  <si>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</si>
  <si>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</si>
  <si>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</si>
  <si>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</si>
  <si>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</si>
  <si>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</si>
  <si>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</si>
  <si>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</si>
  <si>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</si>
  <si>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</si>
  <si>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</si>
  <si>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</si>
  <si>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</si>
  <si>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</si>
  <si>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</si>
  <si>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</si>
  <si>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</si>
  <si>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</si>
  <si>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</si>
  <si>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</si>
  <si>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</si>
  <si>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</si>
  <si>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</si>
  <si>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</si>
  <si>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</si>
  <si>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</si>
  <si>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</si>
  <si>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</si>
  <si>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</si>
  <si>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</si>
  <si>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</si>
  <si>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</si>
  <si>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</si>
  <si>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</si>
  <si>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</si>
  <si>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</si>
  <si>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</si>
  <si>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</si>
  <si>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</si>
  <si>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</si>
  <si>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</si>
  <si>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</si>
  <si>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</si>
  <si>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</si>
  <si>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</si>
  <si>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</si>
  <si>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</si>
  <si>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</si>
  <si>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</si>
  <si>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</si>
  <si>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</si>
  <si>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</si>
  <si>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</si>
  <si>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</si>
  <si>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</si>
  <si>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</si>
  <si>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</si>
  <si>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</si>
  <si>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</si>
  <si>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</si>
  <si>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</si>
  <si>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</si>
  <si>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</si>
  <si>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</si>
  <si>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</si>
  <si>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</si>
  <si>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</si>
  <si>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</si>
  <si>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</si>
  <si>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</si>
  <si>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</si>
  <si>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</si>
  <si>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</si>
  <si>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</si>
  <si>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</si>
  <si>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</si>
  <si>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</si>
  <si>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</si>
  <si>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</si>
  <si>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</si>
  <si>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</si>
  <si>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</si>
  <si>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</si>
  <si>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</si>
  <si>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</si>
  <si>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</si>
  <si>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</si>
  <si>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</si>
  <si>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</si>
  <si>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</si>
  <si>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</si>
  <si>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</si>
  <si>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</si>
  <si>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</si>
  <si>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</si>
  <si>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</si>
  <si>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</si>
  <si>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</si>
  <si>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</si>
  <si>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</si>
  <si>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</si>
  <si>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</si>
  <si>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</si>
  <si>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</si>
  <si>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</si>
  <si>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</si>
  <si>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</si>
  <si>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</si>
  <si>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</si>
  <si>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</si>
  <si>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</si>
  <si>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</si>
  <si>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</si>
  <si>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</si>
  <si>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</si>
  <si>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</si>
  <si>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</si>
  <si>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</si>
  <si>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</si>
  <si>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</si>
  <si>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</si>
  <si>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</si>
  <si>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</si>
  <si>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</si>
  <si>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</si>
  <si>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</si>
  <si>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</si>
  <si>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</si>
  <si>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</si>
  <si>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</si>
  <si>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</si>
  <si>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</si>
  <si>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</si>
  <si>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</si>
  <si>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</si>
  <si>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</si>
  <si>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</si>
  <si>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</si>
  <si>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</si>
  <si>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</si>
  <si>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</si>
  <si>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</si>
  <si>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</si>
  <si>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</si>
  <si>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</si>
  <si>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</si>
  <si>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</si>
  <si>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</si>
  <si>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</si>
  <si>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</si>
  <si>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</si>
  <si>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</si>
  <si>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</si>
  <si>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</si>
  <si>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</si>
  <si>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</si>
  <si>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</si>
  <si>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</si>
  <si>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</si>
  <si>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</si>
  <si>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</si>
  <si>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</si>
  <si>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</si>
  <si>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</si>
  <si>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</si>
  <si>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</si>
  <si>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</si>
  <si>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</si>
  <si>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</si>
  <si>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</si>
  <si>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</si>
  <si>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</si>
  <si>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</si>
  <si>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</si>
  <si>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</si>
  <si>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</si>
  <si>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</si>
  <si>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</si>
  <si>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</si>
  <si>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</si>
  <si>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</si>
  <si>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</si>
  <si>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</si>
  <si>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</si>
  <si>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</si>
  <si>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</si>
  <si>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</si>
  <si>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</si>
  <si>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</si>
  <si>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</si>
  <si>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</si>
  <si>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</si>
  <si>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</si>
  <si>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</si>
  <si>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</si>
  <si>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</si>
  <si>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</si>
  <si>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</si>
  <si>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</si>
  <si>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</si>
  <si>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</si>
  <si>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</si>
  <si>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</si>
  <si>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</si>
  <si>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</si>
  <si>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</si>
  <si>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</si>
  <si>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</si>
  <si>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</si>
  <si>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</si>
  <si>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</si>
  <si>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</si>
  <si>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</si>
  <si>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</si>
  <si>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</si>
  <si>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</si>
  <si>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</si>
  <si>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</si>
  <si>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</si>
  <si>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</si>
  <si>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</si>
  <si>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</si>
  <si>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</si>
  <si>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</si>
  <si>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</si>
  <si>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</si>
  <si>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</si>
  <si>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</si>
  <si>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</si>
  <si>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</si>
  <si>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</si>
  <si>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</si>
  <si>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</si>
  <si>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</si>
  <si>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</si>
  <si>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</si>
  <si>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</si>
  <si>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</si>
  <si>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</si>
  <si>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</si>
  <si>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</si>
  <si>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</si>
  <si>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</si>
  <si>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</si>
  <si>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</si>
  <si>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</si>
  <si>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</si>
  <si>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</si>
  <si>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</si>
  <si>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</si>
  <si>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</si>
  <si>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</si>
  <si>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</si>
  <si>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</si>
  <si>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</si>
  <si>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</si>
  <si>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</si>
  <si>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</si>
  <si>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</si>
  <si>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</si>
  <si>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</si>
  <si>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</si>
  <si>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</si>
  <si>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</si>
  <si>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</si>
  <si>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</si>
  <si>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</si>
  <si>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</si>
  <si>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</si>
  <si>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</si>
  <si>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</si>
  <si>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</si>
  <si>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</si>
  <si>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</si>
  <si>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</si>
  <si>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</si>
  <si>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</si>
  <si>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</si>
  <si>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</si>
  <si>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</si>
  <si>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</si>
  <si>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</si>
  <si>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</si>
  <si>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</si>
  <si>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</si>
  <si>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</si>
  <si>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</si>
  <si>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</si>
  <si>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</si>
  <si>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</si>
  <si>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</si>
  <si>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</si>
  <si>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</si>
  <si>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</si>
  <si>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</si>
  <si>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</si>
  <si>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</si>
  <si>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</si>
  <si>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</si>
  <si>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</si>
  <si>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</si>
  <si>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</si>
  <si>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</si>
  <si>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</si>
  <si>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</si>
  <si>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</si>
  <si>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</si>
  <si>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</si>
  <si>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</si>
  <si>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</si>
  <si>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</si>
  <si>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</si>
  <si>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</si>
  <si>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</si>
  <si>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</si>
  <si>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</si>
  <si>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</si>
  <si>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</si>
  <si>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</si>
  <si>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</si>
  <si>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</si>
  <si>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</si>
  <si>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</si>
  <si>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</si>
  <si>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</si>
  <si>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</si>
  <si>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</si>
  <si>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</si>
  <si>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</si>
  <si>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</si>
  <si>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</si>
  <si>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</si>
  <si>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</si>
  <si>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</si>
  <si>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</si>
  <si>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</si>
  <si>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</si>
  <si>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</si>
  <si>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</si>
  <si>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</si>
  <si>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</si>
  <si>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</si>
  <si>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</si>
  <si>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</si>
  <si>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</si>
  <si>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</si>
  <si>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</si>
  <si>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</si>
  <si>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</si>
  <si>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</si>
  <si>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</si>
  <si>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</si>
  <si>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</si>
  <si>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</si>
  <si>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</si>
  <si>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</si>
  <si>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</si>
  <si>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</si>
  <si>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</si>
  <si>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</si>
  <si>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</si>
  <si>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</si>
  <si>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</si>
  <si>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</si>
  <si>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</si>
  <si>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</si>
  <si>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</si>
  <si>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</si>
  <si>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</si>
  <si>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</si>
  <si>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</si>
  <si>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</si>
  <si>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</si>
  <si>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</si>
  <si>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</si>
  <si>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</si>
  <si>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</si>
  <si>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</si>
  <si>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</si>
  <si>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</si>
  <si>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</si>
  <si>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</si>
  <si>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</si>
  <si>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</si>
  <si>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</si>
  <si>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</si>
  <si>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</si>
  <si>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</si>
  <si>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</si>
  <si>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</si>
  <si>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</si>
  <si>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</si>
  <si>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</si>
  <si>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</si>
  <si>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</si>
  <si>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</si>
  <si>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</si>
  <si>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</si>
  <si>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</si>
  <si>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</si>
  <si>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</si>
  <si>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</si>
  <si>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</si>
  <si>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</si>
  <si>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</si>
  <si>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</si>
  <si>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</si>
  <si>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</si>
  <si>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</si>
  <si>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</si>
  <si>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</si>
  <si>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</si>
  <si>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</si>
  <si>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</si>
  <si>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</si>
  <si>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</si>
  <si>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</si>
  <si>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</si>
  <si>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</si>
  <si>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</si>
  <si>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</si>
  <si>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</si>
  <si>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</si>
  <si>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</si>
  <si>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</si>
  <si>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</si>
  <si>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</si>
  <si>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</si>
  <si>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</si>
  <si>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</si>
  <si>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</si>
  <si>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</si>
  <si>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</si>
  <si>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</si>
  <si>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</si>
  <si>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</si>
  <si>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</si>
  <si>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</si>
  <si>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</si>
  <si>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</si>
  <si>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</si>
  <si>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</si>
  <si>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</si>
  <si>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</si>
  <si>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</si>
  <si>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</si>
  <si>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</si>
  <si>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</si>
  <si>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</si>
  <si>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</si>
  <si>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</si>
  <si>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</si>
  <si>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</si>
  <si>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</si>
  <si>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</si>
  <si>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</si>
  <si>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</si>
  <si>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</si>
  <si>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</si>
  <si>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</si>
  <si>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</si>
  <si>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</si>
  <si>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</si>
  <si>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</si>
  <si>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</si>
  <si>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</si>
  <si>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</si>
  <si>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</si>
  <si>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</si>
  <si>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</si>
  <si>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</si>
  <si>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</si>
  <si>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</si>
  <si>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</si>
  <si>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</si>
  <si>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</si>
  <si>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</si>
  <si>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</si>
  <si>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</si>
  <si>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</si>
  <si>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</si>
  <si>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</si>
  <si>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</si>
  <si>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</si>
  <si>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</si>
  <si>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</si>
  <si>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</si>
  <si>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</si>
  <si>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</si>
  <si>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</si>
  <si>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</si>
  <si>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</si>
  <si>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</si>
  <si>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</si>
  <si>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</si>
  <si>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</si>
  <si>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</si>
  <si>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</si>
  <si>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</si>
  <si>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</si>
  <si>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</si>
  <si>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</si>
  <si>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</si>
  <si>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</si>
  <si>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</si>
  <si>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</si>
  <si>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</si>
  <si>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</si>
  <si>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</si>
  <si>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</si>
  <si>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</si>
  <si>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</si>
  <si>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</si>
  <si>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</si>
  <si>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</si>
  <si>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</si>
  <si>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</si>
  <si>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</si>
  <si>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</si>
  <si>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</si>
  <si>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</si>
  <si>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</si>
  <si>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</si>
  <si>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</si>
  <si>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</si>
  <si>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</si>
  <si>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</si>
  <si>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</si>
  <si>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</si>
  <si>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</si>
  <si>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</si>
  <si>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</si>
  <si>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</si>
  <si>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</si>
  <si>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</si>
  <si>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</si>
  <si>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</si>
  <si>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</si>
  <si>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</si>
  <si>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</si>
  <si>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</si>
  <si>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</si>
  <si>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</si>
  <si>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</si>
  <si>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</si>
  <si>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</si>
  <si>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</si>
  <si>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</si>
  <si>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</si>
  <si>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</si>
  <si>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</si>
  <si>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</si>
  <si>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</si>
  <si>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</si>
  <si>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</si>
  <si>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</si>
  <si>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</si>
  <si>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</si>
  <si>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</si>
  <si>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</si>
  <si>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</si>
  <si>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</si>
  <si>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</si>
  <si>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</si>
  <si>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</si>
  <si>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</si>
  <si>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</si>
  <si>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</si>
  <si>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</si>
  <si>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</si>
  <si>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</si>
  <si>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</si>
  <si>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</si>
  <si>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</si>
  <si>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</si>
  <si>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</si>
  <si>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</si>
  <si>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</si>
  <si>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</si>
  <si>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</si>
  <si>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</si>
  <si>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</si>
  <si>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</si>
  <si>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</si>
  <si>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</si>
  <si>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</si>
  <si>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</si>
  <si>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</si>
  <si>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</si>
  <si>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</si>
  <si>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</si>
  <si>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</si>
  <si>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</si>
  <si>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</si>
  <si>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</si>
  <si>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</si>
  <si>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</si>
  <si>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</si>
  <si>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</si>
  <si>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</si>
  <si>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</si>
  <si>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</si>
  <si>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</si>
  <si>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</si>
  <si>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</si>
  <si>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</si>
  <si>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</si>
  <si>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</si>
  <si>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</si>
  <si>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</si>
  <si>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</si>
  <si>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</si>
  <si>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</si>
  <si>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</si>
  <si>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</si>
  <si>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</si>
  <si>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</si>
  <si>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</si>
  <si>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</si>
  <si>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</si>
  <si>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</si>
  <si>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</si>
  <si>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</si>
  <si>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</si>
  <si>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</si>
  <si>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</si>
  <si>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</si>
  <si>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</si>
  <si>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</si>
  <si>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</si>
  <si>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</si>
  <si>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</si>
  <si>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</si>
  <si>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</si>
  <si>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</si>
  <si>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</si>
  <si>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</si>
  <si>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</si>
  <si>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</si>
  <si>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</si>
  <si>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</si>
  <si>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</si>
  <si>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</si>
  <si>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</si>
  <si>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</si>
  <si>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</si>
  <si>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</si>
  <si>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</si>
  <si>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</si>
  <si>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</si>
  <si>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</si>
  <si>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</si>
  <si>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</si>
  <si>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</si>
  <si>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</si>
  <si>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</si>
  <si>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</si>
  <si>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</si>
  <si>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</si>
  <si>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</si>
  <si>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</si>
  <si>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</si>
  <si>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</si>
  <si>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</si>
  <si>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</si>
  <si>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</si>
  <si>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</si>
  <si>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</si>
  <si>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</si>
  <si>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</si>
  <si>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</si>
  <si>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</si>
  <si>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</si>
  <si>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</si>
  <si>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</si>
  <si>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</si>
  <si>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</si>
  <si>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</si>
  <si>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</si>
  <si>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</si>
  <si>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</si>
  <si>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</si>
  <si>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</si>
  <si>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</si>
  <si>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</si>
  <si>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</si>
  <si>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</si>
  <si>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</si>
  <si>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</si>
  <si>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</si>
  <si>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</si>
  <si>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</si>
  <si>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</si>
  <si>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</si>
  <si>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</si>
  <si>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</si>
  <si>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</si>
  <si>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</si>
  <si>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</si>
  <si>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</si>
  <si>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</si>
  <si>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</si>
  <si>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</si>
  <si>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</si>
  <si>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</si>
  <si>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</si>
  <si>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</si>
  <si>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</si>
  <si>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</si>
  <si>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</si>
  <si>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</si>
  <si>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</si>
  <si>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</si>
  <si>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</si>
  <si>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</si>
  <si>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</si>
  <si>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</si>
  <si>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</si>
  <si>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</si>
  <si>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</si>
  <si>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</si>
  <si>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</si>
  <si>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</si>
  <si>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</si>
  <si>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</si>
  <si>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</si>
  <si>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</si>
  <si>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</si>
  <si>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</si>
  <si>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</si>
  <si>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</si>
  <si>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</si>
  <si>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</si>
  <si>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</si>
  <si>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</si>
  <si>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</si>
  <si>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</si>
  <si>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</si>
  <si>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</si>
  <si>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</si>
  <si>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</si>
  <si>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</si>
  <si>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</si>
  <si>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</si>
  <si>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</si>
  <si>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</si>
  <si>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</si>
  <si>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</si>
  <si>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</si>
  <si>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</si>
  <si>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</si>
  <si>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</si>
  <si>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</si>
  <si>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</si>
  <si>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</si>
  <si>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</si>
  <si>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</si>
  <si>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</si>
  <si>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</si>
  <si>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</si>
  <si>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</si>
  <si>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</si>
  <si>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</si>
  <si>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</si>
  <si>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</si>
  <si>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</si>
  <si>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</si>
  <si>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</si>
  <si>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</si>
  <si>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</si>
  <si>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</si>
  <si>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</si>
  <si>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</si>
  <si>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</si>
  <si>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</si>
  <si>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</si>
  <si>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</si>
  <si>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</si>
  <si>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</si>
  <si>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</si>
  <si>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</si>
  <si>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</si>
  <si>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</si>
  <si>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</si>
  <si>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</si>
  <si>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</si>
  <si>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</si>
  <si>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</si>
  <si>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</si>
  <si>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</si>
  <si>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</si>
  <si>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</si>
  <si>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</si>
  <si>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</si>
  <si>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</si>
  <si>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</si>
  <si>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</si>
  <si>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</si>
  <si>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</si>
  <si>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</si>
  <si>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</si>
  <si>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</si>
  <si>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</si>
  <si>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</si>
  <si>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</si>
  <si>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</si>
  <si>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</si>
  <si>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</si>
  <si>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</si>
  <si>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</si>
  <si>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</si>
  <si>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</si>
  <si>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</si>
  <si>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</si>
  <si>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</si>
  <si>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</si>
  <si>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</si>
  <si>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</si>
  <si>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</si>
  <si>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</si>
  <si>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</si>
  <si>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</si>
  <si>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</si>
  <si>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</si>
  <si>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</si>
  <si>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</si>
  <si>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</si>
  <si>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</si>
  <si>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</si>
  <si>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</si>
  <si>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</si>
  <si>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</si>
  <si>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</si>
  <si>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</si>
  <si>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</si>
  <si>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</si>
  <si>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</si>
  <si>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</si>
  <si>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</si>
  <si>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</si>
  <si>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</si>
  <si>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</si>
  <si>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</si>
  <si>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</si>
  <si>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</si>
  <si>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</si>
  <si>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</si>
  <si>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</si>
  <si>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</si>
  <si>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</si>
  <si>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</si>
  <si>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</si>
  <si>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</si>
  <si>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</si>
  <si>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</si>
  <si>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</si>
  <si>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</si>
  <si>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</si>
  <si>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</si>
  <si>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</si>
  <si>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</si>
  <si>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</si>
  <si>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</si>
  <si>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</si>
  <si>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</si>
  <si>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</si>
  <si>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</si>
  <si>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</si>
  <si>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</si>
  <si>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</si>
  <si>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</si>
  <si>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</si>
  <si>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</si>
  <si>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</si>
  <si>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</si>
  <si>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</si>
  <si>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</si>
  <si>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</si>
  <si>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</si>
  <si>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</si>
  <si>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</si>
  <si>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</si>
  <si>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</si>
  <si>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</si>
  <si>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</si>
  <si>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</si>
  <si>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</si>
  <si>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</si>
  <si>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</si>
  <si>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</si>
  <si>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</si>
  <si>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</si>
  <si>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</si>
  <si>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</si>
  <si>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</si>
  <si>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</si>
  <si>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</si>
  <si>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</si>
  <si>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</si>
  <si>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</si>
  <si>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</si>
  <si>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</si>
  <si>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</si>
  <si>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</si>
  <si>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</si>
  <si>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</si>
  <si>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</si>
  <si>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</si>
  <si>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</si>
  <si>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</si>
  <si>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</si>
  <si>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</si>
  <si>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</si>
  <si>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</si>
  <si>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</si>
  <si>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</si>
  <si>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</si>
  <si>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</si>
  <si>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</si>
  <si>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</si>
  <si>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</si>
  <si>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</si>
  <si>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</si>
  <si>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</si>
  <si>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</si>
  <si>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</si>
  <si>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</si>
  <si>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</si>
  <si>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</si>
  <si>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</si>
  <si>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</si>
  <si>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</si>
  <si>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</si>
  <si>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</si>
  <si>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</si>
  <si>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</si>
  <si>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</si>
  <si>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</si>
  <si>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</si>
  <si>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</si>
  <si>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</si>
  <si>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</si>
  <si>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</si>
  <si>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</si>
  <si>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</si>
  <si>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</si>
  <si>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</si>
  <si>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</si>
  <si>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</si>
  <si>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</si>
  <si>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</si>
  <si>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</si>
  <si>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</si>
  <si>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</si>
  <si>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</si>
  <si>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</si>
  <si>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</si>
  <si>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</si>
  <si>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</si>
  <si>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</si>
  <si>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</si>
  <si>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</si>
  <si>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</si>
  <si>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</si>
  <si>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</si>
  <si>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</si>
  <si>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</si>
  <si>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</si>
  <si>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</si>
  <si>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</si>
  <si>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</si>
  <si>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</si>
  <si>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</si>
  <si>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</si>
  <si>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</si>
  <si>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</si>
  <si>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</si>
  <si>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</si>
  <si>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</si>
  <si>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</si>
  <si>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</si>
  <si>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</si>
  <si>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</si>
  <si>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</si>
  <si>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</si>
  <si>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</si>
  <si>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</si>
  <si>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</si>
  <si>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</si>
  <si>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</si>
  <si>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</si>
  <si>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</si>
  <si>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</si>
  <si>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</si>
  <si>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</si>
  <si>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</si>
  <si>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</si>
  <si>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</si>
  <si>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</si>
  <si>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</si>
  <si>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</si>
  <si>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</si>
  <si>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</si>
  <si>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</si>
  <si>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</si>
  <si>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</si>
  <si>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</si>
  <si>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</si>
  <si>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</si>
  <si>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</si>
  <si>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</si>
  <si>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</si>
  <si>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</si>
  <si>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</si>
  <si>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</si>
  <si>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</si>
  <si>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</si>
  <si>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</si>
  <si>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</si>
  <si>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</si>
  <si>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</si>
  <si>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</si>
  <si>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</si>
  <si>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</si>
  <si>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</si>
  <si>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</si>
  <si>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</si>
  <si>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</si>
  <si>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</si>
  <si>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</si>
  <si>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</si>
  <si>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</si>
  <si>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</si>
  <si>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</si>
  <si>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</si>
  <si>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</si>
  <si>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</si>
  <si>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</si>
  <si>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</si>
  <si>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</si>
  <si>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</si>
  <si>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</si>
  <si>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</si>
  <si>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</si>
  <si>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</si>
  <si>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</si>
  <si>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</si>
  <si>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</si>
  <si>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</si>
  <si>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</si>
  <si>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</si>
  <si>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</si>
  <si>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</si>
  <si>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</si>
  <si>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</si>
  <si>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</si>
  <si>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</si>
  <si>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</si>
  <si>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</si>
  <si>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</si>
  <si>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</si>
  <si>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</si>
  <si>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</si>
  <si>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</si>
  <si>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</si>
  <si>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</si>
  <si>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</si>
  <si>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</si>
  <si>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</si>
  <si>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</si>
  <si>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</si>
  <si>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</si>
  <si>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</si>
  <si>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</si>
  <si>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</si>
  <si>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</si>
  <si>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</si>
  <si>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</si>
  <si>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</si>
  <si>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</si>
  <si>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</si>
  <si>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</si>
  <si>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</si>
  <si>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</si>
  <si>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</si>
  <si>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</si>
  <si>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</si>
  <si>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</si>
  <si>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</si>
  <si>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</si>
  <si>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</si>
  <si>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</si>
  <si>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</si>
  <si>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</si>
  <si>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</si>
  <si>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</si>
  <si>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</si>
  <si>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</si>
  <si>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</si>
  <si>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</si>
  <si>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</si>
  <si>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</si>
  <si>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</si>
  <si>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</si>
  <si>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</si>
  <si>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</si>
  <si>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</si>
  <si>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</si>
  <si>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</si>
  <si>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</si>
  <si>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</si>
  <si>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</si>
  <si>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</si>
  <si>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</si>
  <si>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</si>
  <si>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</si>
  <si>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</si>
  <si>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</si>
  <si>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</si>
  <si>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</si>
  <si>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</si>
  <si>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</si>
  <si>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</si>
  <si>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</si>
  <si>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</si>
  <si>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</si>
  <si>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</si>
  <si>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</si>
  <si>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</si>
  <si>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</si>
  <si>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</si>
  <si>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</si>
  <si>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</si>
  <si>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</si>
  <si>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</si>
  <si>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</si>
  <si>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</si>
  <si>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</si>
  <si>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</si>
  <si>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</si>
  <si>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</si>
  <si>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</si>
  <si>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</si>
  <si>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</si>
  <si>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</si>
  <si>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</si>
  <si>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</si>
  <si>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</si>
  <si>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</si>
  <si>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</si>
  <si>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</si>
  <si>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</si>
  <si>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</si>
  <si>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</si>
  <si>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</si>
  <si>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</si>
  <si>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</si>
  <si>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</si>
  <si>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</si>
  <si>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</si>
  <si>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</si>
  <si>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</si>
  <si>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</si>
  <si>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</si>
  <si>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</si>
  <si>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</si>
  <si>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</si>
  <si>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</si>
  <si>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</si>
  <si>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</si>
  <si>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</si>
  <si>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</si>
  <si>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</si>
  <si>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</si>
  <si>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</si>
  <si>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</si>
  <si>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</si>
  <si>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</si>
  <si>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</si>
  <si>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</si>
  <si>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</si>
  <si>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</si>
  <si>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</si>
  <si>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</si>
  <si>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</si>
  <si>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</si>
  <si>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</si>
  <si>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</si>
  <si>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</si>
  <si>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</si>
  <si>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</si>
  <si>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</si>
  <si>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</si>
  <si>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</si>
  <si>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</si>
  <si>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</si>
  <si>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</si>
  <si>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</si>
  <si>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</si>
  <si>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</si>
  <si>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</si>
  <si>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</si>
  <si>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</si>
  <si>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</si>
  <si>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</si>
  <si>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</si>
  <si>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</si>
  <si>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</si>
  <si>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</si>
  <si>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</si>
  <si>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</si>
  <si>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</si>
  <si>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</si>
  <si>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</si>
  <si>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</si>
  <si>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</si>
  <si>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</si>
  <si>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</si>
  <si>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</si>
  <si>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</si>
  <si>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</si>
  <si>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</si>
  <si>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</si>
  <si>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</si>
  <si>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</si>
  <si>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</si>
  <si>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</si>
  <si>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</si>
  <si>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</si>
  <si>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</si>
  <si>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</si>
  <si>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</si>
  <si>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</si>
  <si>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</si>
  <si>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</si>
  <si>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</si>
  <si>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</si>
  <si>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</si>
  <si>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</si>
  <si>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</si>
  <si>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</si>
  <si>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</si>
  <si>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</si>
  <si>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</si>
  <si>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</si>
  <si>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</si>
  <si>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</si>
  <si>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</si>
  <si>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</si>
  <si>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</si>
  <si>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</si>
  <si>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</si>
  <si>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</si>
  <si>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</si>
  <si>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</si>
  <si>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</si>
  <si>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</si>
  <si>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</si>
  <si>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</si>
  <si>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</si>
  <si>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</si>
  <si>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</si>
  <si>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</si>
  <si>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</si>
  <si>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</si>
  <si>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</si>
  <si>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</si>
  <si>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</si>
  <si>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</si>
  <si>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</si>
  <si>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</si>
  <si>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</si>
  <si>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</si>
  <si>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</si>
  <si>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</si>
  <si>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</si>
  <si>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</si>
  <si>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</si>
  <si>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</si>
  <si>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</si>
  <si>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</si>
  <si>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</si>
  <si>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</si>
  <si>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</si>
  <si>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</si>
  <si>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</si>
  <si>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</si>
  <si>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</si>
  <si>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</si>
  <si>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</si>
  <si>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</si>
  <si>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</si>
  <si>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</si>
  <si>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</si>
  <si>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</si>
  <si>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</si>
  <si>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</si>
  <si>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</si>
  <si>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</si>
  <si>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</si>
  <si>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</si>
  <si>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</si>
  <si>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</si>
  <si>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</si>
  <si>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</si>
  <si>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</si>
  <si>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</si>
  <si>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</si>
  <si>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</si>
  <si>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</si>
  <si>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</si>
  <si>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</si>
  <si>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</si>
  <si>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</si>
  <si>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</si>
  <si>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</si>
  <si>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</si>
  <si>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</si>
  <si>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</si>
  <si>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</si>
  <si>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</si>
  <si>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</si>
  <si>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</si>
  <si>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</si>
  <si>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</si>
  <si>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</si>
  <si>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</si>
  <si>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</si>
  <si>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</si>
  <si>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</si>
  <si>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</si>
  <si>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</si>
  <si>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</si>
  <si>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</si>
  <si>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</si>
  <si>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</si>
  <si>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</si>
  <si>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</si>
  <si>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</si>
  <si>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</si>
  <si>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</si>
  <si>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</si>
  <si>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</si>
  <si>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</si>
  <si>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</si>
  <si>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</si>
  <si>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</si>
  <si>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</si>
  <si>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</si>
  <si>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</si>
  <si>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</si>
  <si>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</si>
  <si>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</si>
  <si>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</si>
  <si>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</si>
  <si>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</si>
  <si>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</si>
  <si>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</si>
  <si>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</si>
  <si>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</si>
  <si>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</si>
  <si>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</si>
  <si>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</si>
  <si>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</si>
  <si>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</si>
  <si>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</si>
  <si>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</si>
  <si>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</si>
  <si>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</si>
  <si>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</si>
  <si>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</si>
  <si>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</si>
  <si>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</si>
  <si>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</si>
  <si>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</si>
  <si>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</si>
  <si>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</si>
  <si>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</si>
  <si>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</si>
  <si>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</si>
  <si>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</si>
  <si>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</si>
  <si>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</si>
  <si>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</si>
  <si>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</si>
  <si>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</si>
  <si>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</si>
  <si>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</si>
  <si>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</si>
  <si>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</si>
  <si>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</si>
  <si>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</si>
  <si>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</si>
  <si>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</si>
  <si>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</si>
  <si>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</si>
  <si>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</si>
  <si>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</si>
  <si>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</si>
  <si>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</si>
  <si>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</si>
  <si>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</si>
  <si>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</si>
  <si>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</si>
  <si>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</si>
  <si>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</si>
  <si>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</si>
  <si>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</si>
  <si>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</si>
  <si>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</si>
  <si>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</si>
  <si>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</si>
  <si>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</si>
  <si>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</si>
  <si>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</si>
  <si>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</si>
  <si>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</si>
  <si>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</si>
  <si>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</si>
  <si>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</si>
  <si>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</si>
  <si>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</si>
  <si>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</si>
  <si>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</si>
  <si>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</si>
  <si>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</si>
  <si>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</si>
  <si>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</si>
  <si>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</si>
  <si>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</si>
  <si>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</si>
  <si>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</si>
  <si>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</si>
  <si>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</si>
  <si>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</si>
  <si>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</si>
  <si>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</si>
  <si>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</si>
  <si>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</si>
  <si>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</si>
  <si>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</si>
  <si>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</si>
  <si>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</si>
  <si>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</si>
  <si>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</si>
  <si>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</si>
  <si>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</si>
  <si>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</si>
  <si>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</si>
  <si>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</si>
  <si>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</si>
  <si>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</si>
  <si>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</si>
  <si>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</si>
  <si>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</si>
  <si>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</si>
  <si>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</si>
  <si>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</si>
  <si>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</si>
  <si>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</si>
  <si>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</si>
  <si>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</si>
  <si>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</si>
  <si>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</si>
  <si>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</si>
  <si>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</si>
  <si>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</si>
  <si>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</si>
  <si>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</si>
  <si>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</si>
  <si>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</si>
  <si>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</si>
  <si>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</si>
  <si>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</si>
  <si>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</si>
  <si>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</si>
  <si>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</si>
  <si>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</si>
  <si>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</si>
  <si>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</si>
  <si>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</si>
  <si>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</si>
  <si>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</si>
  <si>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</si>
  <si>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</si>
  <si>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</si>
  <si>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</si>
  <si>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</si>
  <si>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</si>
  <si>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</si>
  <si>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</si>
  <si>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</si>
  <si>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</si>
  <si>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</si>
  <si>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</si>
  <si>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</si>
  <si>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</si>
  <si>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</si>
  <si>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</si>
  <si>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</si>
  <si>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</si>
  <si>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</si>
  <si>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</si>
  <si>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</si>
  <si>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</si>
  <si>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</si>
  <si>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</si>
  <si>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</si>
  <si>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</si>
  <si>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</si>
  <si>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</si>
  <si>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</si>
  <si>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</si>
  <si>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</si>
  <si>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</si>
  <si>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</si>
  <si>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</si>
  <si>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</si>
  <si>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</si>
  <si>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</si>
  <si>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</si>
  <si>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</si>
  <si>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</si>
  <si>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</si>
  <si>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</si>
  <si>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</si>
  <si>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</si>
  <si>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</si>
  <si>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</si>
  <si>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</si>
  <si>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</si>
  <si>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</si>
  <si>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</si>
  <si>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</si>
  <si>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</si>
  <si>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</si>
  <si>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</si>
  <si>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</si>
  <si>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</si>
  <si>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</si>
  <si>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</si>
  <si>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</si>
  <si>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</si>
  <si>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</si>
  <si>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</si>
  <si>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</si>
  <si>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</si>
  <si>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</si>
  <si>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</si>
  <si>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</si>
  <si>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</si>
  <si>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</si>
  <si>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</si>
  <si>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</si>
  <si>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</si>
  <si>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</si>
  <si>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</si>
  <si>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</si>
  <si>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</si>
  <si>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</si>
  <si>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</si>
  <si>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</si>
  <si>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</si>
  <si>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</si>
  <si>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</si>
  <si>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</si>
  <si>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</si>
  <si>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</si>
  <si>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</si>
  <si>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</si>
  <si>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</si>
  <si>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</si>
  <si>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</si>
  <si>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</si>
  <si>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</si>
  <si>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</si>
  <si>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</si>
  <si>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</si>
  <si>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</si>
  <si>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</si>
  <si>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</si>
  <si>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</si>
  <si>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</si>
  <si>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</si>
  <si>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</si>
  <si>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</si>
  <si>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</si>
  <si>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</si>
  <si>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</si>
  <si>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</si>
  <si>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</si>
  <si>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</si>
  <si>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</si>
  <si>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</si>
  <si>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</si>
  <si>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</si>
  <si>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</si>
  <si>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</si>
  <si>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</si>
  <si>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</si>
  <si>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</si>
  <si>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</si>
  <si>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</si>
  <si>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</si>
  <si>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</si>
  <si>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</si>
  <si>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</si>
  <si>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</si>
  <si>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</si>
  <si>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</si>
  <si>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</si>
  <si>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</si>
  <si>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</si>
  <si>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</si>
  <si>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</si>
  <si>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</si>
  <si>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</si>
  <si>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</si>
  <si>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</si>
  <si>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</si>
  <si>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</si>
  <si>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</si>
  <si>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</si>
  <si>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</si>
  <si>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</si>
  <si>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</si>
  <si>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</si>
  <si>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</si>
  <si>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</si>
  <si>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</si>
  <si>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</si>
  <si>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</si>
  <si>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</si>
  <si>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</si>
  <si>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</si>
  <si>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</si>
  <si>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</si>
  <si>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</si>
  <si>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</si>
  <si>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</si>
  <si>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</si>
  <si>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</si>
  <si>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</si>
  <si>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</si>
  <si>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</si>
  <si>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</si>
  <si>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</si>
  <si>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</si>
  <si>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</si>
  <si>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</si>
  <si>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</si>
  <si>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</si>
  <si>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</si>
  <si>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</si>
  <si>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</si>
  <si>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</si>
  <si>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</si>
  <si>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</si>
  <si>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</si>
  <si>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</si>
  <si>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</si>
  <si>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</si>
  <si>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</si>
  <si>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</si>
  <si>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</si>
  <si>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</si>
  <si>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</si>
  <si>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</si>
  <si>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</si>
  <si>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</si>
  <si>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</si>
  <si>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</si>
  <si>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</si>
  <si>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</si>
  <si>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</si>
  <si>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</si>
  <si>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</si>
  <si>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</si>
  <si>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</si>
  <si>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</si>
  <si>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</si>
  <si>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</si>
  <si>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</si>
  <si>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</si>
  <si>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</si>
  <si>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</si>
  <si>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</si>
  <si>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</si>
  <si>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</si>
  <si>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</si>
  <si>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</si>
  <si>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</si>
  <si>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</si>
  <si>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</si>
  <si>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</si>
  <si>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</si>
  <si>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</si>
  <si>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</si>
  <si>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</si>
  <si>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</si>
  <si>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</si>
  <si>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</si>
  <si>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</si>
  <si>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</si>
  <si>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</si>
  <si>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</si>
  <si>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</si>
  <si>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</si>
  <si>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</si>
  <si>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</si>
  <si>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</si>
  <si>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</si>
  <si>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</si>
  <si>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</si>
  <si>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</si>
  <si>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</si>
  <si>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</si>
  <si>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</si>
  <si>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</si>
  <si>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</si>
  <si>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</si>
  <si>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</si>
  <si>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</si>
  <si>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</si>
  <si>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</si>
  <si>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</si>
  <si>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</si>
  <si>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</si>
  <si>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</si>
  <si>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</si>
  <si>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</si>
  <si>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</si>
  <si>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</si>
  <si>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</si>
  <si>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</si>
  <si>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</si>
  <si>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</si>
  <si>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</si>
  <si>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</si>
  <si>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</si>
  <si>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</si>
  <si>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</si>
  <si>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</si>
  <si>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</si>
  <si>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</si>
  <si>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</si>
  <si>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</si>
  <si>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</si>
  <si>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</si>
  <si>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</si>
  <si>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</si>
  <si>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</si>
  <si>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</si>
  <si>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</si>
  <si>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</si>
  <si>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</si>
  <si>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</si>
  <si>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</si>
  <si>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</si>
  <si>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</si>
  <si>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</si>
  <si>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</si>
  <si>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</si>
  <si>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</si>
  <si>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</si>
  <si>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</si>
  <si>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</si>
  <si>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</si>
  <si>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</si>
  <si>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</si>
  <si>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</si>
  <si>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</si>
  <si>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</si>
  <si>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</si>
  <si>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</si>
  <si>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</si>
  <si>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</si>
  <si>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</si>
  <si>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</si>
  <si>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</si>
  <si>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</si>
  <si>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</si>
  <si>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</si>
  <si>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</si>
  <si>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</si>
  <si>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</si>
  <si>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</si>
  <si>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</si>
  <si>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</si>
  <si>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</si>
  <si>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</si>
  <si>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</si>
  <si>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</si>
  <si>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</si>
  <si>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</si>
  <si>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</si>
  <si>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</si>
  <si>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</si>
  <si>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</si>
  <si>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</si>
  <si>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</si>
  <si>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</si>
  <si>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</si>
  <si>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</si>
  <si>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</si>
  <si>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</si>
  <si>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</si>
  <si>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</si>
  <si>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</si>
  <si>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</si>
  <si>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</si>
  <si>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</si>
  <si>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</si>
  <si>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</si>
  <si>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</si>
  <si>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</si>
  <si>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</si>
  <si>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</si>
  <si>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</si>
  <si>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</si>
  <si>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</si>
  <si>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</si>
  <si>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</si>
  <si>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</si>
  <si>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</si>
  <si>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</si>
  <si>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</si>
  <si>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</si>
  <si>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</si>
  <si>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</si>
  <si>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</si>
  <si>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</si>
  <si>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</si>
  <si>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</si>
  <si>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</si>
  <si>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</si>
  <si>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</si>
  <si>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</si>
  <si>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</si>
  <si>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</si>
  <si>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</si>
  <si>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</si>
  <si>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</si>
  <si>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</si>
  <si>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</si>
  <si>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</si>
  <si>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</si>
  <si>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</si>
  <si>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</si>
  <si>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</si>
  <si>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</si>
  <si>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</si>
  <si>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</si>
  <si>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</si>
  <si>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</si>
  <si>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</si>
  <si>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</si>
  <si>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</si>
  <si>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</si>
  <si>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</si>
  <si>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</si>
  <si>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</si>
  <si>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</si>
  <si>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</si>
  <si>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</si>
  <si>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</si>
  <si>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</si>
  <si>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</si>
  <si>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</si>
  <si>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</si>
  <si>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</si>
  <si>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</si>
  <si>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</si>
  <si>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</si>
  <si>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</si>
  <si>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</si>
  <si>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</si>
  <si>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</si>
  <si>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</si>
  <si>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</si>
  <si>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</si>
  <si>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</si>
  <si>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</si>
  <si>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</si>
  <si>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</si>
  <si>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</si>
  <si>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</si>
  <si>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</si>
  <si>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</si>
  <si>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</si>
  <si>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</si>
  <si>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</si>
  <si>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</si>
  <si>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</si>
  <si>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</si>
  <si>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</si>
  <si>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</si>
  <si>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</si>
  <si>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</si>
  <si>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</si>
  <si>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</si>
  <si>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</si>
  <si>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</si>
  <si>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</si>
  <si>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</si>
  <si>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</si>
  <si>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</si>
  <si>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</si>
  <si>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</si>
  <si>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</si>
  <si>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</si>
  <si>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</si>
  <si>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</si>
  <si>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</si>
  <si>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</si>
  <si>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</si>
  <si>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</si>
  <si>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</si>
  <si>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</si>
  <si>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</si>
  <si>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</si>
  <si>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</si>
  <si>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</si>
  <si>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</si>
  <si>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</si>
  <si>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</si>
  <si>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</si>
  <si>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</si>
  <si>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</si>
  <si>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</si>
  <si>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</si>
  <si>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</si>
  <si>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</si>
  <si>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</si>
  <si>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</si>
  <si>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</si>
  <si>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</si>
  <si>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</si>
  <si>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</si>
  <si>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</si>
  <si>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</si>
  <si>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</si>
  <si>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</si>
  <si>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</si>
  <si>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</si>
  <si>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</si>
  <si>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</si>
  <si>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</si>
  <si>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</si>
  <si>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</si>
  <si>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</si>
  <si>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</si>
  <si>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</si>
  <si>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</si>
  <si>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</si>
  <si>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</si>
  <si>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</si>
  <si>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</si>
  <si>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</si>
  <si>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</si>
  <si>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</si>
  <si>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</si>
  <si>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</si>
  <si>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</si>
  <si>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</si>
  <si>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</si>
  <si>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</si>
  <si>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</si>
  <si>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</si>
  <si>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</si>
  <si>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</si>
  <si>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</si>
  <si>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</si>
  <si>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</si>
  <si>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</si>
  <si>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</si>
  <si>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</si>
  <si>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</si>
  <si>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</si>
  <si>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</si>
  <si>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</si>
  <si>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</si>
  <si>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</si>
  <si>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</si>
  <si>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</si>
  <si>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</si>
  <si>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</si>
  <si>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</si>
  <si>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</si>
  <si>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</si>
  <si>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</si>
  <si>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</si>
  <si>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</si>
  <si>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</si>
  <si>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</si>
  <si>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</si>
  <si>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</si>
  <si>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</si>
  <si>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</si>
  <si>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</si>
  <si>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</si>
  <si>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</si>
  <si>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</si>
  <si>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</si>
  <si>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</si>
  <si>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</si>
  <si>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</si>
  <si>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</si>
  <si>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</si>
  <si>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</si>
  <si>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</si>
  <si>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</si>
  <si>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</si>
  <si>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</si>
  <si>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</si>
  <si>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</si>
  <si>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</si>
  <si>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</si>
  <si>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</si>
  <si>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</si>
  <si>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</si>
  <si>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</si>
  <si>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</si>
  <si>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</si>
  <si>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</si>
  <si>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</si>
  <si>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</si>
  <si>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</si>
  <si>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</si>
  <si>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</si>
  <si>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</si>
  <si>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</si>
  <si>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</si>
  <si>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</si>
  <si>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</si>
  <si>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</si>
  <si>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</si>
  <si>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</si>
  <si>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</si>
  <si>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</si>
  <si>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</si>
  <si>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</si>
  <si>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</si>
  <si>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</si>
  <si>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</si>
  <si>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</si>
  <si>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</si>
  <si>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</si>
  <si>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</si>
  <si>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</si>
  <si>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</si>
  <si>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</si>
  <si>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</si>
  <si>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</si>
  <si>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</si>
  <si>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</si>
  <si>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</si>
  <si>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</si>
  <si>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</si>
  <si>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</si>
  <si>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</si>
  <si>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</si>
  <si>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</si>
  <si>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</si>
  <si>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</si>
  <si>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</si>
  <si>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</si>
  <si>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</si>
  <si>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</si>
  <si>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</si>
  <si>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</si>
  <si>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</si>
  <si>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</si>
  <si>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</si>
  <si>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</si>
  <si>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</si>
  <si>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</si>
  <si>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</si>
  <si>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</si>
  <si>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</si>
  <si>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</si>
  <si>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</si>
  <si>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</si>
  <si>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</si>
  <si>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</si>
  <si>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</si>
  <si>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</si>
  <si>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</si>
  <si>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</si>
  <si>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</si>
  <si>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</si>
  <si>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</si>
  <si>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</si>
  <si>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</si>
  <si>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</si>
  <si>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</si>
  <si>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</si>
  <si>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</si>
  <si>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</si>
  <si>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</si>
  <si>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</si>
  <si>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</si>
  <si>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</si>
  <si>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</si>
  <si>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</si>
  <si>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</si>
  <si>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</si>
  <si>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</si>
  <si>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</si>
  <si>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</si>
  <si>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</si>
  <si>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</si>
  <si>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</si>
  <si>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</si>
  <si>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</si>
  <si>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</si>
  <si>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</si>
  <si>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</si>
  <si>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</si>
  <si>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</si>
  <si>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</si>
  <si>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</si>
  <si>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</si>
  <si>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</si>
  <si>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</si>
  <si>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</si>
  <si>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</si>
  <si>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</si>
  <si>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</si>
  <si>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</si>
  <si>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</si>
  <si>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</si>
  <si>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</si>
  <si>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</si>
  <si>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</si>
  <si>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</si>
  <si>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</si>
  <si>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</si>
  <si>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</si>
  <si>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</si>
  <si>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</si>
  <si>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</si>
  <si>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</si>
  <si>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</si>
  <si>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</si>
  <si>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</si>
  <si>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</si>
  <si>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</si>
  <si>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</si>
  <si>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</si>
  <si>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</si>
  <si>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</si>
  <si>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</si>
  <si>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</si>
  <si>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</si>
  <si>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</si>
  <si>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</si>
  <si>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</si>
  <si>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</si>
  <si>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</si>
  <si>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</si>
  <si>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</si>
  <si>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</si>
  <si>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</si>
  <si>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</si>
  <si>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</si>
  <si>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</si>
  <si>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</si>
  <si>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</si>
  <si>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</si>
  <si>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</si>
  <si>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</si>
  <si>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</si>
  <si>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</si>
  <si>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</si>
  <si>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</si>
  <si>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</si>
  <si>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</si>
  <si>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</si>
  <si>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</si>
  <si>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</si>
  <si>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</si>
  <si>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</si>
  <si>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</si>
  <si>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</si>
  <si>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</si>
  <si>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</si>
  <si>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</si>
  <si>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</si>
  <si>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</si>
  <si>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</si>
  <si>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</si>
  <si>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</si>
  <si>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</si>
  <si>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</si>
  <si>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</si>
  <si>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</si>
  <si>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</si>
  <si>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</si>
  <si>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</si>
  <si>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</si>
  <si>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</si>
  <si>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</si>
  <si>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</si>
  <si>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</si>
  <si>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</si>
  <si>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</si>
  <si>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</si>
  <si>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</si>
  <si>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</si>
  <si>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</si>
  <si>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</si>
  <si>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</si>
  <si>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</si>
  <si>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</si>
  <si>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</si>
  <si>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</si>
  <si>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</si>
  <si>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</si>
  <si>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</si>
  <si>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</si>
  <si>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</si>
  <si>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</si>
  <si>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</si>
  <si>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</si>
  <si>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</si>
  <si>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</si>
  <si>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</si>
  <si>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</si>
  <si>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</si>
  <si>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</si>
  <si>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</si>
  <si>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</si>
  <si>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</si>
  <si>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</si>
  <si>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</si>
  <si>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</si>
  <si>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</si>
  <si>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</si>
  <si>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</si>
  <si>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</si>
  <si>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</si>
  <si>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</si>
  <si>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</si>
  <si>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</si>
  <si>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</si>
  <si>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</si>
  <si>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</si>
  <si>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</si>
  <si>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</si>
  <si>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</si>
  <si>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</si>
  <si>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</si>
  <si>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</si>
  <si>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</si>
  <si>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</si>
  <si>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</si>
  <si>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</si>
  <si>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</si>
  <si>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</si>
  <si>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</si>
  <si>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</si>
  <si>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</si>
  <si>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</si>
  <si>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</si>
  <si>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</si>
  <si>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</si>
  <si>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</si>
  <si>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</si>
  <si>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</si>
  <si>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</si>
  <si>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</si>
  <si>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</si>
  <si>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</si>
  <si>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</si>
  <si>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</si>
  <si>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</si>
  <si>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</si>
  <si>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</si>
  <si>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</si>
  <si>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</si>
  <si>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</si>
  <si>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</si>
  <si>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</si>
  <si>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</si>
  <si>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</si>
  <si>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</si>
  <si>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</si>
  <si>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</si>
  <si>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</si>
  <si>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</si>
  <si>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</si>
  <si>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</si>
  <si>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</si>
  <si>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</si>
  <si>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</si>
  <si>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</si>
  <si>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</si>
  <si>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</si>
  <si>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</si>
  <si>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</si>
  <si>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</si>
  <si>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</si>
  <si>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</si>
  <si>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</si>
  <si>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</si>
  <si>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</si>
  <si>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</si>
  <si>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</si>
  <si>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</si>
  <si>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</si>
  <si>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</si>
  <si>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</si>
  <si>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</si>
  <si>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</si>
  <si>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</si>
  <si>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</si>
  <si>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</si>
  <si>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</si>
  <si>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</si>
  <si>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</si>
  <si>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</si>
  <si>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</si>
  <si>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</si>
  <si>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</si>
  <si>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</si>
  <si>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</si>
  <si>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</si>
  <si>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</si>
  <si>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</si>
  <si>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</si>
  <si>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</si>
  <si>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</si>
  <si>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</si>
  <si>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</si>
  <si>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</si>
  <si>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</si>
  <si>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</si>
  <si>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</si>
  <si>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</si>
  <si>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</si>
  <si>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</si>
  <si>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</si>
  <si>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</si>
  <si>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</si>
  <si>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</si>
  <si>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</si>
  <si>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</si>
  <si>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</si>
  <si>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</si>
  <si>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</si>
  <si>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</si>
  <si>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</si>
  <si>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</si>
  <si>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</si>
  <si>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</si>
  <si>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</si>
  <si>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</si>
  <si>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</si>
  <si>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</si>
  <si>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</si>
  <si>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</si>
  <si>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</si>
  <si>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</si>
  <si>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</si>
  <si>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</si>
  <si>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</si>
  <si>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</si>
  <si>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</si>
  <si>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</si>
  <si>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</si>
  <si>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</si>
  <si>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</si>
  <si>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</si>
  <si>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</si>
  <si>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</si>
  <si>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</si>
  <si>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</si>
  <si>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</si>
  <si>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</si>
  <si>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</si>
  <si>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</si>
  <si>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</si>
  <si>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</si>
  <si>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</si>
  <si>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</si>
  <si>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</si>
  <si>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</si>
  <si>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</si>
  <si>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</si>
  <si>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</si>
  <si>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</si>
  <si>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</si>
  <si>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</si>
  <si>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</si>
  <si>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</si>
  <si>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</si>
  <si>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</si>
  <si>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</si>
  <si>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</si>
  <si>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</si>
  <si>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</si>
  <si>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</si>
  <si>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</si>
  <si>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</si>
  <si>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</si>
  <si>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</si>
  <si>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</si>
  <si>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</si>
  <si>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</si>
  <si>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</si>
  <si>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</si>
  <si>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</si>
  <si>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</si>
  <si>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</si>
  <si>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</si>
  <si>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</si>
  <si>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</si>
  <si>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</si>
  <si>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</si>
  <si>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</si>
  <si>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</si>
  <si>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</si>
  <si>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</si>
  <si>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</si>
  <si>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</si>
  <si>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</si>
  <si>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</si>
  <si>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</si>
  <si>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</si>
  <si>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</si>
  <si>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</si>
  <si>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</si>
  <si>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</si>
  <si>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</si>
  <si>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</si>
  <si>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</si>
  <si>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</si>
  <si>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</si>
  <si>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</si>
  <si>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</si>
  <si>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</si>
  <si>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</si>
  <si>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</si>
  <si>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</si>
  <si>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</si>
  <si>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</si>
  <si>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</si>
  <si>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</si>
  <si>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</si>
  <si>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</si>
  <si>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</si>
  <si>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</si>
  <si>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</si>
  <si>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</si>
  <si>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</si>
  <si>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</si>
  <si>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</si>
  <si>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</si>
  <si>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</si>
  <si>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</si>
  <si>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</si>
  <si>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</si>
  <si>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</si>
  <si>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</si>
  <si>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</si>
  <si>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</si>
  <si>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</si>
  <si>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</si>
  <si>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</si>
  <si>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</si>
  <si>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</si>
  <si>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</si>
  <si>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</si>
  <si>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</si>
  <si>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</si>
  <si>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</si>
  <si>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</si>
  <si>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</si>
  <si>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</si>
  <si>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</si>
  <si>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</si>
  <si>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</si>
  <si>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</si>
  <si>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</si>
  <si>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</si>
  <si>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</si>
  <si>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</si>
  <si>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</si>
  <si>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</si>
  <si>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</si>
  <si>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</si>
  <si>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</si>
  <si>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</si>
  <si>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</si>
  <si>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</si>
  <si>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</si>
  <si>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</si>
  <si>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</si>
  <si>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</si>
  <si>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</si>
  <si>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</si>
  <si>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</si>
  <si>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</si>
  <si>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</si>
  <si>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</si>
  <si>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</si>
  <si>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</si>
  <si>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</si>
  <si>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</si>
  <si>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</si>
  <si>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</si>
  <si>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</si>
  <si>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</si>
  <si>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</si>
  <si>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</si>
  <si>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</si>
  <si>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</si>
  <si>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</si>
  <si>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</si>
  <si>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</si>
  <si>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</si>
  <si>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</si>
  <si>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</si>
  <si>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</si>
  <si>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</si>
  <si>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</si>
  <si>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</si>
  <si>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</si>
  <si>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</si>
  <si>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</si>
  <si>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</si>
  <si>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</si>
  <si>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</si>
  <si>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</si>
  <si>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</si>
  <si>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</si>
  <si>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</si>
  <si>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</si>
  <si>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</si>
  <si>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</si>
  <si>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</si>
  <si>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</si>
  <si>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</si>
  <si>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</si>
  <si>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</si>
  <si>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</si>
  <si>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</si>
  <si>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</si>
  <si>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</si>
  <si>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</si>
  <si>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</si>
  <si>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</si>
  <si>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</si>
  <si>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</si>
  <si>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</si>
  <si>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</si>
  <si>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</si>
  <si>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</si>
  <si>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</si>
  <si>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</si>
  <si>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</si>
  <si>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</si>
  <si>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</si>
  <si>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</si>
  <si>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</si>
  <si>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</si>
  <si>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</si>
  <si>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</si>
  <si>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</si>
  <si>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</si>
  <si>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</si>
  <si>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</si>
  <si>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</si>
  <si>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</si>
  <si>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</si>
  <si>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</si>
  <si>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</si>
  <si>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</si>
  <si>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</si>
  <si>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</si>
  <si>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</si>
  <si>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</si>
  <si>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</si>
  <si>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</si>
  <si>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</si>
  <si>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</si>
  <si>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</si>
  <si>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</si>
  <si>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</si>
  <si>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</si>
  <si>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</si>
  <si>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</si>
  <si>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</si>
  <si>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</si>
  <si>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</si>
  <si>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</si>
  <si>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</si>
  <si>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</si>
  <si>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</si>
  <si>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</si>
  <si>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</si>
  <si>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</si>
  <si>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</si>
  <si>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</si>
  <si>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</si>
  <si>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</si>
  <si>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</si>
  <si>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</si>
  <si>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</si>
  <si>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</si>
  <si>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</si>
  <si>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</si>
  <si>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</si>
  <si>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</si>
  <si>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</si>
  <si>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</si>
  <si>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</si>
  <si>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</si>
  <si>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</si>
  <si>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</si>
  <si>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</si>
  <si>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</si>
  <si>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</si>
  <si>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</si>
  <si>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</si>
  <si>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</si>
  <si>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</si>
  <si>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</si>
  <si>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</si>
  <si>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</si>
  <si>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</si>
  <si>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</si>
  <si>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</si>
  <si>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</si>
  <si>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</si>
  <si>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</si>
  <si>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</si>
  <si>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</si>
  <si>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</si>
  <si>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</si>
  <si>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</si>
  <si>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</si>
  <si>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</si>
  <si>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</si>
  <si>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</si>
  <si>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</si>
  <si>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</si>
  <si>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</si>
  <si>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</si>
  <si>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</si>
  <si>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</si>
  <si>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</si>
  <si>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</si>
  <si>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</si>
  <si>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</si>
  <si>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</si>
  <si>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</si>
  <si>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</si>
  <si>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</si>
  <si>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</si>
  <si>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</si>
  <si>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</si>
  <si>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</si>
  <si>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</si>
  <si>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</si>
  <si>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</si>
  <si>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</si>
  <si>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</si>
  <si>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</si>
  <si>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</si>
  <si>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</si>
  <si>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</si>
  <si>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</si>
  <si>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</si>
  <si>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</si>
  <si>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</si>
  <si>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</si>
  <si>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</si>
  <si>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</si>
  <si>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</si>
  <si>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</si>
  <si>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</si>
  <si>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</si>
  <si>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</si>
  <si>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</si>
  <si>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</si>
  <si>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</si>
  <si>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</si>
  <si>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</si>
  <si>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</si>
  <si>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</si>
  <si>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</si>
  <si>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</si>
  <si>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</si>
  <si>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</si>
  <si>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</si>
  <si>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</si>
  <si>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</si>
  <si>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</si>
  <si>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</si>
  <si>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</si>
  <si>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</si>
  <si>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</si>
  <si>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</si>
  <si>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</si>
  <si>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</si>
  <si>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</si>
  <si>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</si>
  <si>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</si>
  <si>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</si>
  <si>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</si>
  <si>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</si>
  <si>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</si>
  <si>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</si>
  <si>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</si>
  <si>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</si>
  <si>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</si>
  <si>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</si>
  <si>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</si>
  <si>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</si>
  <si>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</si>
  <si>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</si>
  <si>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</si>
  <si>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</si>
  <si>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</si>
  <si>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</si>
  <si>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</si>
  <si>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</si>
  <si>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</si>
  <si>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</si>
  <si>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</si>
  <si>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</si>
  <si>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</si>
  <si>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</si>
  <si>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</si>
  <si>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</si>
  <si>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</si>
  <si>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</si>
  <si>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</si>
  <si>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</si>
  <si>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</si>
  <si>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</si>
  <si>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</si>
  <si>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</si>
  <si>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</si>
  <si>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</si>
  <si>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</si>
  <si>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</si>
  <si>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</si>
  <si>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</si>
  <si>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</si>
  <si>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</si>
  <si>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</si>
  <si>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</si>
  <si>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</si>
  <si>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</si>
  <si>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</si>
  <si>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</si>
  <si>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</si>
  <si>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</si>
  <si>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</si>
  <si>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</si>
  <si>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</si>
  <si>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</si>
  <si>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</si>
  <si>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</si>
  <si>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</si>
  <si>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</si>
  <si>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</si>
  <si>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</si>
  <si>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</si>
  <si>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</si>
  <si>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</si>
  <si>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</si>
  <si>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</si>
  <si>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</si>
  <si>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</si>
  <si>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</si>
  <si>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</si>
  <si>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</si>
  <si>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</si>
  <si>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</si>
  <si>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</si>
  <si>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</si>
  <si>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</si>
  <si>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</si>
  <si>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</si>
  <si>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</si>
  <si>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</si>
  <si>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</si>
  <si>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</si>
  <si>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</si>
  <si>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</si>
  <si>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</si>
  <si>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</si>
  <si>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</si>
  <si>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</si>
  <si>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</si>
  <si>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</si>
  <si>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</si>
  <si>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</si>
  <si>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</si>
  <si>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</si>
  <si>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</si>
  <si>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</si>
  <si>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</si>
  <si>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</si>
  <si>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</si>
  <si>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</si>
  <si>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</si>
  <si>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</si>
  <si>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</si>
  <si>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</si>
  <si>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</si>
  <si>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</si>
  <si>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</si>
  <si>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</si>
  <si>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</si>
  <si>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</si>
  <si>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</si>
  <si>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</si>
  <si>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</si>
  <si>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</si>
  <si>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</si>
  <si>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</si>
  <si>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</si>
  <si>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</si>
  <si>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</si>
  <si>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</si>
  <si>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</si>
  <si>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</si>
  <si>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</si>
  <si>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</si>
  <si>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</si>
  <si>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</si>
  <si>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</si>
  <si>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</si>
  <si>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</si>
  <si>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</si>
  <si>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</si>
  <si>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</si>
  <si>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</si>
  <si>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</si>
  <si>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</si>
  <si>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</si>
  <si>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</si>
  <si>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</si>
  <si>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</si>
  <si>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</si>
  <si>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</si>
  <si>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</si>
  <si>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</si>
  <si>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</si>
  <si>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</si>
  <si>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</si>
  <si>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</si>
  <si>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</si>
  <si>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</si>
  <si>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</si>
  <si>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</si>
  <si>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</si>
  <si>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</si>
  <si>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</si>
  <si>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</si>
  <si>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</si>
  <si>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</si>
  <si>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</si>
  <si>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</si>
  <si>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</si>
  <si>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</si>
  <si>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</si>
  <si>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</si>
  <si>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</si>
  <si>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</si>
  <si>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</si>
  <si>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</si>
  <si>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</si>
  <si>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</si>
  <si>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</si>
  <si>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</si>
  <si>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</si>
  <si>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</si>
  <si>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</si>
  <si>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</si>
  <si>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</si>
  <si>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</si>
  <si>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</si>
  <si>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</si>
  <si>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</si>
  <si>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</si>
  <si>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</si>
  <si>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</si>
  <si>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</si>
  <si>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</si>
  <si>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</si>
  <si>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</si>
  <si>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</si>
  <si>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</si>
  <si>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</si>
  <si>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</si>
  <si>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</si>
  <si>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</si>
  <si>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</si>
  <si>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</si>
  <si>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</si>
  <si>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</si>
  <si>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</si>
  <si>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</si>
  <si>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</si>
  <si>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</si>
  <si>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</si>
  <si>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</si>
  <si>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</si>
  <si>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</si>
  <si>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</si>
  <si>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</si>
  <si>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</si>
  <si>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</si>
  <si>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</si>
  <si>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</si>
  <si>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</si>
  <si>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</si>
  <si>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</si>
  <si>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</si>
  <si>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</si>
  <si>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</si>
  <si>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</si>
  <si>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</si>
  <si>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</si>
  <si>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</si>
  <si>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</si>
  <si>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</si>
  <si>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</si>
  <si>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</si>
  <si>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</si>
  <si>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</si>
  <si>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</si>
  <si>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</si>
  <si>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</si>
  <si>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</si>
  <si>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</si>
  <si>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</si>
  <si>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</si>
  <si>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</si>
  <si>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</si>
  <si>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</si>
  <si>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</si>
  <si>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</si>
  <si>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</si>
  <si>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</si>
  <si>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</si>
  <si>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</si>
  <si>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</si>
  <si>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</si>
  <si>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</si>
  <si>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</si>
  <si>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</si>
  <si>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</si>
  <si>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</si>
  <si>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</si>
  <si>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</si>
  <si>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</si>
  <si>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</si>
  <si>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</si>
  <si>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</si>
  <si>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</si>
  <si>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</si>
  <si>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</si>
  <si>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</si>
  <si>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</si>
  <si>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</si>
  <si>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</si>
  <si>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</si>
  <si>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</si>
  <si>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</si>
  <si>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</si>
  <si>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</si>
  <si>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</si>
  <si>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</si>
  <si>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</si>
  <si>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</si>
  <si>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</si>
  <si>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</si>
  <si>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</si>
  <si>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</si>
  <si>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</si>
  <si>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</si>
  <si>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</si>
  <si>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</si>
  <si>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</si>
  <si>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</si>
  <si>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</si>
  <si>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</si>
  <si>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</si>
  <si>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</si>
  <si>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</si>
  <si>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</si>
  <si>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</si>
  <si>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</si>
  <si>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</si>
  <si>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</si>
  <si>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</si>
  <si>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</si>
  <si>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</si>
  <si>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</si>
  <si>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</si>
  <si>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</si>
  <si>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</si>
  <si>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</si>
  <si>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</si>
  <si>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</si>
  <si>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</si>
  <si>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</si>
  <si>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</si>
  <si>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</si>
  <si>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</si>
  <si>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</si>
  <si>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</si>
  <si>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</si>
  <si>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</si>
  <si>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</si>
  <si>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</si>
  <si>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</si>
  <si>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</si>
  <si>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</si>
  <si>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</si>
  <si>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</si>
  <si>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</si>
  <si>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</si>
  <si>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</si>
  <si>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</si>
  <si>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</si>
  <si>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</si>
  <si>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</si>
  <si>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</si>
  <si>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</si>
  <si>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</si>
  <si>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</si>
  <si>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</si>
  <si>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</si>
  <si>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</si>
  <si>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</si>
  <si>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</si>
  <si>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</si>
  <si>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</si>
  <si>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</si>
  <si>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</si>
  <si>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</si>
  <si>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</si>
  <si>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</si>
  <si>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</si>
  <si>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</si>
  <si>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</si>
  <si>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</si>
  <si>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</si>
  <si>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</si>
  <si>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</si>
  <si>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</si>
  <si>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</si>
  <si>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</si>
  <si>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</si>
  <si>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</si>
  <si>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</si>
  <si>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</si>
  <si>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</si>
  <si>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</si>
  <si>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</si>
  <si>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</si>
  <si>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</si>
  <si>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</si>
  <si>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</si>
  <si>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</si>
  <si>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</si>
  <si>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</si>
  <si>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</si>
  <si>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</si>
  <si>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</si>
  <si>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</si>
  <si>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</si>
  <si>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</si>
  <si>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</si>
  <si>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</si>
  <si>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</si>
  <si>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</si>
  <si>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</si>
  <si>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</si>
  <si>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</si>
  <si>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</si>
  <si>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</si>
  <si>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</si>
  <si>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</si>
  <si>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</si>
  <si>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</si>
  <si>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</si>
  <si>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</si>
  <si>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</si>
  <si>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</si>
  <si>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</si>
  <si>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</si>
  <si>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</si>
  <si>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</si>
  <si>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</si>
  <si>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</si>
  <si>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</si>
  <si>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</si>
  <si>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</si>
  <si>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</si>
  <si>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</si>
  <si>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</si>
  <si>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</si>
  <si>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</si>
  <si>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</si>
  <si>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</si>
  <si>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</si>
  <si>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</si>
  <si>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</si>
  <si>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</si>
  <si>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</si>
  <si>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</si>
  <si>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</si>
  <si>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</si>
  <si>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</si>
  <si>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</si>
  <si>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</si>
  <si>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</si>
  <si>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</si>
  <si>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</si>
  <si>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</si>
  <si>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</si>
  <si>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</si>
  <si>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</si>
  <si>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</si>
  <si>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</si>
  <si>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</si>
  <si>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</si>
  <si>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</si>
  <si>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</si>
  <si>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</si>
  <si>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</si>
  <si>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</si>
  <si>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</si>
  <si>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</si>
  <si>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</si>
  <si>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</si>
  <si>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</si>
  <si>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</si>
  <si>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</si>
  <si>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</si>
  <si>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</si>
  <si>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</si>
  <si>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</si>
  <si>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</si>
  <si>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</si>
  <si>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</si>
  <si>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</si>
  <si>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</si>
  <si>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</si>
  <si>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</si>
  <si>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</si>
  <si>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</si>
  <si>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</si>
  <si>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</si>
  <si>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</si>
  <si>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</si>
  <si>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</si>
  <si>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</si>
  <si>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</si>
  <si>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</si>
  <si>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</si>
  <si>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</si>
  <si>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</si>
  <si>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</si>
  <si>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</si>
  <si>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</si>
  <si>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</si>
  <si>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</si>
  <si>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</si>
  <si>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</si>
  <si>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</si>
  <si>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</si>
  <si>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</si>
  <si>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</si>
  <si>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</si>
  <si>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</si>
  <si>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</si>
  <si>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</si>
  <si>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</si>
  <si>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</si>
  <si>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</si>
  <si>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</si>
  <si>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</si>
  <si>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</si>
  <si>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</si>
  <si>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</si>
  <si>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</si>
  <si>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</si>
  <si>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</si>
  <si>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</si>
  <si>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</si>
  <si>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</si>
  <si>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</si>
  <si>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</si>
  <si>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</si>
  <si>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</si>
  <si>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</si>
  <si>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</si>
  <si>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</si>
  <si>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</si>
  <si>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</si>
  <si>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</si>
  <si>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</si>
  <si>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</si>
  <si>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</si>
  <si>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</si>
  <si>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</si>
  <si>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</si>
  <si>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</si>
  <si>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</si>
  <si>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</si>
  <si>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</si>
  <si>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</si>
  <si>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</si>
  <si>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</si>
  <si>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</si>
  <si>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</si>
  <si>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</si>
  <si>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</si>
  <si>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</si>
  <si>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</si>
  <si>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</si>
  <si>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</si>
  <si>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</si>
  <si>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</si>
  <si>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</si>
  <si>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</si>
  <si>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</si>
  <si>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</si>
  <si>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</si>
  <si>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</si>
  <si>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</si>
  <si>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</si>
  <si>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</si>
  <si>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</si>
  <si>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</si>
  <si>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</si>
  <si>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</si>
  <si>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</si>
  <si>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</si>
  <si>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</si>
  <si>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</si>
  <si>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</si>
  <si>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</si>
  <si>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</si>
  <si>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</si>
  <si>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</si>
  <si>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</si>
  <si>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</si>
  <si>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</si>
  <si>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</si>
  <si>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</si>
  <si>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</si>
  <si>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</si>
  <si>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</si>
  <si>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</si>
  <si>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</si>
  <si>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</si>
  <si>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</si>
  <si>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</si>
  <si>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</si>
  <si>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</si>
  <si>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</si>
  <si>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</si>
  <si>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</si>
  <si>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</si>
  <si>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</si>
  <si>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</si>
  <si>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</si>
  <si>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</si>
  <si>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</si>
  <si>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</si>
  <si>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</si>
  <si>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</si>
  <si>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</si>
  <si>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</si>
  <si>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</si>
  <si>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</si>
  <si>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</si>
  <si>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</si>
  <si>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</si>
  <si>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</si>
  <si>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</si>
  <si>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</si>
  <si>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</si>
  <si>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</si>
  <si>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</si>
  <si>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</si>
  <si>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</si>
  <si>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</si>
  <si>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</si>
  <si>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</si>
  <si>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</si>
  <si>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</si>
  <si>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</si>
  <si>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</si>
  <si>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</si>
  <si>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</si>
  <si>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</si>
  <si>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</si>
  <si>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</si>
  <si>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</si>
  <si>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</si>
  <si>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</si>
  <si>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</si>
  <si>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</si>
  <si>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</si>
  <si>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</si>
  <si>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</si>
  <si>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</si>
  <si>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</si>
  <si>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</si>
  <si>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</si>
  <si>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</si>
  <si>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</si>
  <si>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</si>
  <si>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</si>
  <si>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</si>
  <si>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</si>
  <si>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</si>
  <si>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</si>
  <si>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</si>
  <si>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</si>
  <si>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</si>
  <si>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</si>
  <si>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</si>
  <si>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</si>
  <si>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</si>
  <si>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</si>
  <si>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</si>
  <si>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</si>
  <si>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</si>
  <si>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</si>
  <si>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</si>
  <si>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</si>
  <si>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</si>
  <si>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</si>
  <si>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</si>
  <si>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</si>
  <si>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</si>
  <si>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</si>
  <si>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</si>
  <si>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</si>
  <si>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</si>
  <si>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</si>
  <si>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</si>
  <si>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</si>
  <si>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</si>
  <si>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</si>
  <si>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</si>
  <si>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</si>
  <si>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</si>
  <si>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</si>
  <si>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</si>
  <si>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</si>
  <si>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</si>
  <si>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</si>
  <si>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</si>
  <si>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</si>
  <si>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</si>
  <si>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</si>
  <si>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</si>
  <si>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</si>
  <si>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</si>
  <si>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</si>
  <si>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</si>
  <si>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</si>
  <si>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</si>
  <si>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</si>
  <si>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</si>
  <si>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</si>
  <si>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</si>
  <si>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</si>
  <si>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</si>
  <si>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</si>
  <si>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</si>
  <si>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</si>
  <si>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</si>
  <si>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</si>
  <si>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</si>
  <si>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</si>
  <si>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</si>
  <si>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</si>
  <si>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</si>
  <si>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</si>
  <si>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</si>
  <si>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</si>
  <si>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</si>
  <si>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</si>
  <si>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</si>
  <si>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</si>
  <si>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</si>
  <si>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</si>
  <si>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</si>
  <si>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</si>
  <si>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</si>
  <si>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</si>
  <si>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</si>
  <si>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</si>
  <si>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</si>
  <si>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</si>
  <si>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</si>
  <si>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</si>
  <si>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</si>
  <si>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</si>
  <si>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</si>
  <si>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</si>
  <si>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</si>
  <si>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</si>
  <si>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</si>
  <si>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</si>
  <si>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</si>
  <si>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</si>
  <si>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</si>
  <si>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</si>
  <si>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</si>
  <si>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</si>
  <si>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</si>
  <si>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</si>
  <si>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</si>
  <si>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</si>
  <si>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</si>
  <si>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</si>
  <si>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</si>
  <si>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</si>
  <si>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</si>
  <si>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</si>
  <si>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</si>
  <si>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</si>
  <si>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</si>
  <si>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</si>
  <si>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</si>
  <si>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</si>
  <si>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</si>
  <si>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</si>
  <si>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</si>
  <si>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</si>
  <si>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</si>
  <si>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</si>
  <si>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</si>
  <si>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</si>
  <si>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</si>
  <si>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</si>
  <si>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</si>
  <si>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</si>
  <si>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</si>
  <si>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</si>
  <si>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</si>
  <si>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</si>
  <si>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</si>
  <si>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</si>
  <si>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</si>
  <si>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</si>
  <si>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</si>
  <si>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</si>
  <si>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</si>
  <si>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</si>
  <si>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</si>
  <si>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</si>
  <si>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</si>
  <si>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</si>
  <si>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</si>
  <si>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</si>
  <si>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</si>
  <si>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</si>
  <si>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</si>
  <si>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</si>
  <si>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</si>
  <si>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</si>
  <si>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</si>
  <si>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</si>
  <si>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</si>
  <si>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</si>
  <si>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</si>
  <si>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</si>
  <si>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</si>
  <si>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</si>
  <si>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</si>
  <si>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</si>
  <si>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</si>
  <si>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</si>
  <si>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</si>
  <si>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</si>
  <si>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</si>
  <si>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</si>
  <si>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</si>
  <si>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</si>
  <si>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</si>
  <si>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</si>
  <si>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</si>
  <si>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</si>
  <si>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</si>
  <si>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</si>
  <si>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</si>
  <si>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</si>
  <si>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</si>
  <si>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</si>
  <si>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</si>
  <si>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</si>
  <si>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</si>
  <si>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</si>
  <si>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</si>
  <si>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</si>
  <si>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</si>
  <si>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</si>
  <si>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</si>
  <si>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</si>
  <si>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</si>
  <si>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</si>
  <si>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</si>
  <si>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</si>
  <si>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</si>
  <si>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</si>
  <si>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</si>
  <si>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</si>
  <si>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</si>
  <si>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</si>
  <si>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</si>
  <si>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</si>
  <si>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</si>
  <si>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</si>
  <si>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</si>
  <si>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</si>
  <si>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</si>
  <si>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</si>
  <si>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</si>
  <si>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</si>
  <si>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</si>
  <si>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</si>
  <si>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</si>
  <si>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</si>
  <si>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</si>
  <si>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</si>
  <si>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</si>
  <si>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</si>
  <si>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</si>
  <si>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</si>
  <si>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</si>
  <si>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</si>
  <si>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</si>
  <si>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</si>
  <si>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</si>
  <si>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</si>
  <si>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</si>
  <si>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</si>
  <si>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</si>
  <si>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</si>
  <si>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</si>
  <si>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</si>
  <si>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</si>
  <si>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</si>
  <si>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</si>
  <si>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</si>
  <si>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</si>
  <si>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</si>
  <si>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</si>
  <si>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</si>
  <si>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</si>
  <si>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</si>
  <si>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</si>
  <si>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</si>
  <si>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</si>
  <si>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</si>
  <si>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</si>
  <si>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</si>
  <si>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</si>
  <si>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</si>
  <si>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</si>
  <si>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</si>
  <si>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</si>
  <si>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</si>
  <si>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</si>
  <si>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</si>
  <si>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</si>
  <si>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</si>
  <si>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</si>
  <si>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</si>
  <si>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</si>
  <si>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</si>
  <si>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</si>
  <si>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</si>
  <si>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</si>
  <si>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</si>
  <si>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</si>
  <si>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</si>
  <si>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</si>
  <si>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</si>
  <si>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</si>
  <si>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</si>
  <si>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</si>
  <si>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</si>
  <si>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</si>
  <si>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</si>
  <si>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</si>
  <si>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</si>
  <si>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</si>
  <si>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</si>
  <si>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</si>
  <si>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</si>
  <si>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</si>
  <si>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</si>
  <si>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</si>
  <si>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</si>
  <si>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</si>
  <si>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</si>
  <si>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</si>
  <si>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</si>
  <si>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</si>
  <si>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</si>
  <si>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</si>
  <si>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</si>
  <si>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</si>
  <si>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</si>
  <si>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</si>
  <si>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</si>
  <si>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</si>
  <si>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</si>
  <si>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</si>
  <si>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</si>
  <si>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</si>
  <si>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</si>
  <si>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</si>
  <si>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</si>
  <si>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</si>
  <si>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</si>
  <si>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</si>
  <si>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</si>
  <si>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</si>
  <si>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</si>
  <si>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</si>
  <si>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</si>
  <si>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</si>
  <si>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</si>
  <si>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</si>
  <si>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</si>
  <si>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</si>
  <si>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</si>
  <si>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</si>
  <si>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</si>
  <si>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</si>
  <si>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</si>
  <si>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</si>
  <si>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</si>
  <si>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</si>
  <si>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</si>
  <si>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</si>
  <si>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</si>
  <si>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</si>
  <si>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</si>
  <si>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</si>
  <si>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</si>
  <si>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</si>
  <si>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</si>
  <si>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</si>
  <si>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</si>
  <si>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</si>
  <si>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</si>
  <si>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</si>
  <si>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</si>
  <si>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</si>
  <si>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</si>
  <si>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</si>
  <si>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</si>
  <si>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</si>
  <si>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</si>
  <si>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</si>
  <si>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</si>
  <si>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</si>
  <si>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</si>
  <si>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</si>
  <si>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</si>
  <si>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</si>
  <si>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</si>
  <si>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</si>
  <si>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</si>
  <si>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</si>
  <si>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</si>
  <si>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</si>
  <si>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</si>
  <si>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</si>
  <si>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</si>
  <si>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</si>
  <si>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</si>
  <si>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</si>
  <si>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</si>
  <si>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</si>
  <si>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</si>
  <si>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</si>
  <si>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</si>
  <si>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</si>
  <si>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</si>
  <si>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</si>
  <si>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</si>
  <si>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</si>
  <si>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</si>
  <si>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</si>
  <si>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</si>
  <si>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</si>
  <si>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</si>
  <si>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</si>
  <si>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</si>
  <si>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</si>
  <si>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</si>
  <si>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</si>
  <si>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</si>
  <si>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</si>
  <si>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</si>
  <si>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</si>
  <si>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</si>
  <si>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</si>
  <si>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</si>
  <si>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</si>
  <si>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</si>
  <si>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</si>
  <si>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</si>
  <si>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</si>
  <si>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</si>
  <si>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</si>
  <si>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</si>
  <si>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</si>
  <si>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</si>
  <si>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</si>
  <si>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</si>
  <si>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</si>
  <si>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</si>
  <si>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</si>
  <si>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</si>
  <si>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</si>
  <si>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</si>
  <si>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</si>
  <si>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</si>
  <si>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</si>
  <si>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</si>
  <si>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</si>
  <si>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</si>
  <si>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</si>
  <si>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</si>
  <si>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</si>
  <si>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</si>
  <si>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</si>
  <si>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</si>
  <si>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</si>
  <si>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</si>
  <si>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</si>
  <si>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</si>
  <si>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</si>
  <si>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</si>
  <si>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</si>
  <si>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</si>
  <si>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</si>
  <si>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</si>
  <si>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</si>
  <si>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</si>
  <si>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</si>
  <si>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</si>
  <si>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</si>
  <si>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</si>
  <si>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</si>
  <si>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</si>
  <si>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</si>
  <si>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</si>
  <si>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</si>
  <si>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</si>
  <si>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</si>
  <si>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</si>
  <si>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</si>
  <si>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</si>
  <si>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</si>
  <si>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</si>
  <si>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</si>
  <si>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</si>
  <si>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</si>
  <si>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</si>
  <si>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</si>
  <si>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</si>
  <si>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</si>
  <si>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</si>
  <si>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</si>
  <si>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</si>
  <si>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</si>
  <si>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</si>
  <si>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</si>
  <si>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</si>
  <si>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</si>
  <si>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</si>
  <si>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</si>
  <si>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</si>
  <si>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</si>
  <si>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</si>
  <si>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</si>
  <si>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</si>
  <si>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</si>
  <si>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</si>
  <si>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</si>
  <si>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</si>
  <si>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</si>
  <si>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</si>
  <si>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</si>
  <si>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</si>
  <si>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</si>
  <si>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</si>
  <si>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</si>
  <si>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</si>
  <si>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</si>
  <si>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</si>
  <si>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</si>
  <si>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</si>
  <si>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</si>
  <si>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</si>
  <si>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</si>
  <si>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</si>
  <si>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</si>
  <si>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</si>
  <si>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</si>
  <si>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</si>
  <si>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</si>
  <si>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</si>
  <si>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</si>
  <si>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</si>
  <si>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</si>
  <si>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</si>
  <si>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</si>
  <si>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</si>
  <si>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</si>
  <si>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</si>
  <si>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</si>
  <si>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</si>
  <si>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</si>
  <si>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</si>
  <si>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</si>
  <si>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</si>
  <si>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</si>
  <si>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</si>
  <si>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</si>
  <si>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</si>
  <si>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</si>
  <si>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</si>
  <si>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</si>
  <si>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</si>
  <si>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</si>
  <si>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</si>
  <si>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</si>
  <si>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</si>
  <si>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</si>
  <si>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</si>
  <si>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</si>
  <si>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</si>
  <si>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</si>
  <si>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</si>
  <si>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</si>
  <si>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</si>
  <si>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</si>
  <si>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</si>
  <si>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</si>
  <si>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</si>
  <si>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</si>
  <si>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</si>
  <si>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</si>
  <si>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</si>
  <si>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</si>
  <si>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</si>
  <si>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</si>
  <si>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</si>
  <si>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</si>
  <si>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</si>
  <si>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</si>
  <si>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</si>
  <si>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</si>
  <si>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</si>
  <si>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</si>
  <si>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</si>
  <si>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</si>
  <si>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</si>
  <si>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</si>
  <si>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</si>
  <si>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</si>
  <si>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</si>
  <si>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</si>
  <si>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</si>
  <si>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</si>
  <si>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</si>
  <si>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</si>
  <si>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</si>
  <si>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</si>
  <si>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</si>
  <si>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</si>
  <si>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</si>
  <si>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</si>
  <si>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</si>
  <si>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</si>
  <si>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</si>
  <si>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</si>
  <si>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</si>
  <si>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</si>
  <si>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</si>
  <si>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</si>
  <si>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</si>
  <si>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</si>
  <si>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</si>
  <si>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</si>
  <si>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</si>
  <si>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</si>
  <si>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</si>
  <si>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</si>
  <si>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</si>
  <si>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</si>
  <si>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</si>
  <si>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</si>
  <si>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</si>
  <si>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</si>
  <si>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</si>
  <si>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</si>
  <si>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</si>
  <si>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</si>
  <si>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</si>
  <si>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</si>
  <si>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</si>
  <si>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</si>
  <si>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</si>
  <si>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</si>
  <si>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</si>
  <si>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</si>
  <si>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</si>
  <si>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</si>
  <si>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</si>
  <si>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</si>
  <si>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</si>
  <si>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</si>
  <si>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</si>
  <si>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</si>
  <si>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</si>
  <si>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</si>
  <si>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</si>
  <si>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</si>
  <si>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</si>
  <si>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</si>
  <si>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</si>
  <si>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</si>
  <si>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</si>
  <si>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</si>
  <si>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</si>
  <si>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</si>
  <si>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</si>
  <si>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</si>
  <si>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</si>
  <si>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</si>
  <si>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</si>
  <si>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</si>
  <si>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</si>
  <si>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</si>
  <si>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</si>
  <si>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</si>
  <si>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</si>
  <si>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</si>
  <si>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</si>
  <si>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</si>
  <si>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</si>
  <si>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</si>
  <si>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</si>
  <si>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</si>
  <si>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</si>
  <si>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</si>
  <si>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</si>
  <si>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</si>
  <si>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</si>
  <si>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</si>
  <si>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</si>
  <si>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</si>
  <si>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</si>
  <si>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</si>
  <si>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</si>
  <si>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</si>
  <si>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</si>
  <si>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</si>
  <si>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</si>
  <si>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</si>
  <si>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</si>
  <si>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</si>
  <si>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</si>
  <si>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</si>
  <si>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</si>
  <si>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</si>
  <si>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</si>
  <si>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</si>
  <si>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</si>
  <si>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</si>
  <si>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</si>
  <si>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</si>
  <si>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</si>
  <si>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</si>
  <si>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</si>
  <si>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</si>
  <si>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</si>
  <si>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</si>
  <si>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</si>
  <si>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</si>
  <si>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</si>
  <si>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</si>
  <si>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</si>
  <si>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</si>
  <si>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</si>
  <si>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</si>
  <si>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</si>
  <si>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</si>
  <si>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</si>
  <si>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</si>
  <si>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</si>
  <si>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</si>
  <si>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</si>
  <si>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</si>
  <si>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</si>
  <si>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</si>
  <si>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</si>
  <si>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</si>
  <si>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</si>
  <si>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</si>
  <si>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</si>
  <si>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</si>
  <si>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</si>
  <si>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</si>
  <si>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</si>
  <si>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</si>
  <si>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</si>
  <si>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</si>
  <si>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</si>
  <si>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</si>
  <si>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</si>
  <si>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</si>
  <si>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</si>
  <si>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</si>
  <si>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</si>
  <si>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</si>
  <si>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</si>
  <si>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</si>
  <si>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</si>
  <si>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</si>
  <si>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</si>
  <si>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</si>
  <si>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</si>
  <si>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</si>
  <si>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</si>
  <si>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</si>
  <si>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</si>
  <si>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</si>
  <si>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</si>
  <si>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</si>
  <si>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</si>
  <si>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</si>
  <si>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</si>
  <si>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</si>
  <si>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</si>
  <si>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</si>
  <si>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</si>
  <si>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</si>
  <si>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</si>
  <si>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</si>
  <si>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</si>
  <si>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</si>
  <si>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</si>
  <si>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</si>
  <si>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</si>
  <si>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</si>
  <si>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</si>
  <si>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</si>
  <si>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</si>
  <si>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</si>
  <si>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</si>
  <si>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</si>
  <si>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</si>
  <si>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</si>
  <si>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</si>
  <si>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</si>
  <si>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</si>
  <si>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</si>
  <si>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</si>
  <si>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</si>
  <si>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</si>
  <si>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</si>
  <si>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</si>
  <si>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</si>
  <si>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</si>
  <si>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</si>
  <si>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</si>
  <si>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</si>
  <si>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</si>
  <si>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</si>
  <si>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</si>
  <si>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</si>
  <si>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</si>
  <si>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</si>
  <si>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</si>
  <si>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</si>
  <si>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</si>
  <si>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</si>
  <si>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</si>
  <si>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</si>
  <si>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</si>
  <si>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</si>
  <si>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</si>
  <si>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</si>
  <si>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</si>
  <si>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</si>
  <si>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</si>
  <si>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</si>
  <si>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</si>
  <si>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</si>
  <si>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</si>
  <si>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</si>
  <si>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</si>
  <si>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</si>
  <si>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</si>
  <si>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</si>
  <si>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</si>
  <si>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</si>
  <si>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</si>
  <si>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</si>
  <si>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</si>
  <si>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</si>
  <si>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</si>
  <si>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</si>
  <si>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</si>
  <si>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</si>
  <si>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</si>
  <si>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</si>
  <si>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</si>
  <si>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</si>
  <si>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</si>
  <si>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</si>
  <si>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</si>
  <si>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</si>
  <si>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</si>
  <si>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</si>
  <si>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</si>
  <si>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</si>
  <si>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</si>
  <si>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</si>
  <si>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</si>
  <si>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</si>
  <si>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</si>
  <si>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</si>
  <si>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</si>
  <si>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</si>
  <si>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</si>
  <si>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</si>
  <si>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</si>
  <si>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</si>
  <si>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</si>
  <si>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</si>
  <si>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</si>
  <si>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</si>
  <si>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</si>
  <si>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</si>
  <si>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</si>
  <si>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</si>
  <si>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</si>
  <si>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</si>
  <si>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</si>
  <si>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</si>
  <si>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</si>
  <si>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</si>
  <si>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</si>
  <si>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</si>
  <si>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</si>
  <si>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</si>
  <si>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</si>
  <si>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</si>
  <si>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</si>
  <si>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</si>
  <si>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</si>
  <si>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</si>
  <si>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</si>
  <si>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</si>
  <si>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</si>
  <si>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</si>
  <si>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</si>
  <si>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</si>
  <si>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</si>
  <si>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</si>
  <si>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</si>
  <si>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</si>
  <si>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</si>
  <si>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</si>
  <si>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</si>
  <si>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</si>
  <si>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</si>
  <si>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</si>
  <si>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</si>
  <si>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</si>
  <si>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</si>
  <si>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</si>
  <si>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</si>
  <si>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</si>
  <si>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</si>
  <si>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</si>
  <si>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</si>
  <si>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</si>
  <si>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</si>
  <si>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</si>
  <si>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</si>
  <si>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</si>
  <si>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</si>
  <si>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</si>
  <si>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</si>
  <si>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</si>
  <si>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</si>
  <si>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</si>
  <si>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</si>
  <si>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</si>
  <si>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</si>
  <si>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</si>
  <si>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</si>
  <si>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</si>
  <si>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</si>
  <si>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</si>
  <si>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</si>
  <si>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</si>
  <si>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</si>
  <si>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</si>
  <si>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</si>
  <si>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</si>
  <si>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</si>
  <si>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</si>
  <si>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</si>
  <si>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</si>
  <si>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</si>
  <si>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</si>
  <si>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</si>
  <si>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</si>
  <si>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</si>
  <si>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</si>
  <si>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</si>
  <si>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</si>
  <si>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</si>
  <si>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</si>
  <si>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</si>
  <si>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</si>
  <si>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</si>
  <si>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</si>
  <si>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</si>
  <si>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</si>
  <si>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</si>
  <si>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</si>
  <si>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</si>
  <si>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</si>
  <si>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</si>
  <si>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</si>
  <si>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</si>
  <si>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</si>
  <si>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</si>
  <si>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</si>
  <si>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</si>
  <si>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</si>
  <si>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</si>
  <si>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</si>
  <si>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</si>
  <si>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</si>
  <si>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</si>
  <si>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</si>
  <si>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</si>
  <si>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</si>
  <si>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</si>
  <si>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</si>
  <si>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</si>
  <si>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</si>
  <si>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</si>
  <si>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</si>
  <si>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</si>
  <si>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</si>
  <si>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</si>
  <si>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</si>
  <si>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</si>
  <si>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</si>
  <si>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</si>
  <si>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</si>
  <si>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</si>
  <si>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</si>
  <si>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</si>
  <si>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</si>
  <si>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</si>
  <si>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</si>
  <si>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</si>
  <si>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</si>
  <si>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</si>
  <si>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</si>
  <si>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</si>
  <si>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</si>
  <si>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</si>
  <si>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</si>
  <si>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</si>
  <si>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</si>
  <si>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</si>
  <si>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</si>
  <si>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</si>
  <si>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</si>
  <si>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</si>
  <si>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</si>
  <si>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</si>
  <si>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</si>
  <si>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</si>
  <si>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</si>
  <si>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</si>
  <si>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</si>
  <si>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</si>
  <si>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</si>
  <si>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</si>
  <si>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</si>
  <si>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</si>
  <si>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</si>
  <si>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</si>
  <si>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</si>
  <si>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</si>
  <si>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</si>
  <si>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</si>
  <si>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</si>
  <si>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</si>
  <si>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</si>
  <si>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</si>
  <si>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</si>
  <si>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</si>
  <si>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</si>
  <si>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</si>
  <si>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</si>
  <si>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</si>
  <si>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</si>
  <si>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</si>
  <si>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</si>
  <si>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</si>
  <si>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</si>
  <si>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</si>
  <si>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</si>
  <si>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</si>
  <si>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</si>
  <si>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</si>
  <si>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</si>
  <si>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</si>
  <si>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</si>
  <si>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</si>
  <si>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</si>
  <si>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</si>
  <si>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</si>
  <si>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</si>
  <si>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</si>
  <si>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</si>
  <si>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</si>
  <si>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</si>
  <si>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</si>
  <si>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</si>
  <si>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</si>
  <si>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</si>
  <si>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</si>
  <si>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</si>
  <si>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</si>
  <si>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</si>
  <si>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</si>
  <si>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</si>
  <si>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</si>
  <si>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</si>
  <si>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</si>
  <si>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</si>
  <si>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</si>
  <si>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</si>
  <si>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</si>
  <si>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</si>
  <si>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</si>
  <si>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</si>
  <si>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</si>
  <si>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</si>
  <si>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</si>
  <si>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</si>
  <si>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</si>
  <si>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</si>
  <si>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</si>
  <si>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</si>
  <si>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</si>
  <si>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</si>
  <si>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</si>
  <si>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</si>
  <si>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</si>
  <si>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</si>
  <si>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</si>
  <si>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</si>
  <si>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</si>
  <si>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</si>
  <si>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</si>
  <si>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</si>
  <si>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</si>
  <si>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</si>
  <si>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</si>
  <si>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</si>
  <si>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</si>
  <si>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</si>
  <si>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</si>
  <si>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</si>
  <si>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</si>
  <si>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</si>
  <si>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</si>
  <si>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</si>
  <si>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</si>
  <si>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</si>
  <si>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</si>
  <si>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</si>
  <si>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</si>
  <si>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</si>
  <si>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</si>
  <si>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</si>
  <si>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</si>
  <si>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</si>
  <si>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</si>
  <si>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</si>
  <si>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</si>
  <si>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</si>
  <si>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</si>
  <si>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</si>
  <si>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</si>
  <si>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</si>
  <si>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</si>
  <si>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</si>
  <si>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</si>
  <si>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</si>
  <si>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</si>
  <si>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</si>
  <si>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</si>
  <si>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</si>
  <si>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</si>
  <si>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</si>
  <si>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</si>
  <si>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</si>
  <si>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</si>
  <si>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</si>
  <si>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</si>
  <si>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</si>
  <si>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</si>
  <si>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</si>
  <si>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</si>
  <si>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</si>
  <si>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</si>
  <si>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</si>
  <si>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</si>
  <si>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</si>
  <si>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</si>
  <si>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</si>
  <si>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</si>
  <si>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</si>
  <si>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</si>
  <si>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</si>
  <si>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</si>
  <si>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</si>
  <si>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</si>
  <si>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</si>
  <si>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</si>
  <si>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</si>
  <si>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</si>
  <si>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</si>
  <si>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</si>
  <si>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</si>
  <si>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</si>
  <si>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</si>
  <si>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</si>
  <si>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</si>
  <si>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</si>
  <si>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</si>
  <si>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</si>
  <si>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</si>
  <si>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</si>
  <si>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</si>
  <si>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</si>
  <si>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</si>
  <si>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</si>
  <si>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</si>
  <si>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</si>
  <si>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</si>
  <si>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</si>
  <si>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</si>
  <si>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</si>
  <si>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</si>
  <si>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</si>
  <si>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</si>
  <si>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</si>
  <si>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</si>
  <si>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</si>
  <si>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</si>
  <si>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</si>
  <si>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</si>
  <si>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</si>
  <si>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</si>
  <si>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</si>
  <si>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</si>
  <si>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</si>
  <si>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</si>
  <si>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</si>
  <si>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</si>
  <si>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</si>
  <si>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</si>
  <si>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</si>
  <si>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</si>
  <si>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</si>
  <si>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</si>
  <si>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</si>
  <si>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</si>
  <si>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</si>
  <si>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</si>
  <si>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</si>
  <si>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</si>
  <si>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</si>
  <si>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</si>
  <si>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</si>
  <si>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</si>
  <si>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</si>
  <si>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</si>
  <si>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</si>
  <si>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</si>
  <si>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</si>
  <si>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</si>
  <si>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</si>
  <si>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</si>
  <si>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</si>
  <si>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</si>
  <si>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</si>
  <si>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</si>
  <si>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</si>
  <si>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</si>
  <si>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</si>
  <si>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</si>
  <si>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</si>
  <si>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</si>
  <si>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</si>
  <si>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</si>
  <si>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</si>
  <si>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</si>
  <si>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</si>
  <si>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</si>
  <si>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</si>
  <si>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</si>
  <si>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</si>
  <si>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</si>
  <si>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</si>
  <si>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</si>
  <si>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</si>
  <si>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</si>
  <si>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</si>
  <si>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</si>
  <si>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</si>
  <si>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</si>
  <si>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</si>
  <si>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</si>
  <si>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</si>
  <si>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</si>
  <si>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</si>
  <si>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</si>
  <si>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</si>
  <si>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</si>
  <si>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</si>
  <si>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</si>
  <si>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</si>
  <si>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</si>
  <si>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</si>
  <si>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</si>
  <si>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</si>
  <si>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</si>
  <si>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</si>
  <si>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</si>
  <si>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</si>
  <si>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</si>
  <si>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</si>
  <si>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</si>
  <si>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</si>
  <si>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</si>
  <si>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</si>
  <si>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</si>
  <si>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</si>
  <si>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</si>
  <si>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</si>
  <si>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</si>
  <si>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</si>
  <si>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</si>
  <si>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</si>
  <si>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</si>
  <si>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</si>
  <si>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</si>
  <si>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</si>
  <si>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</si>
  <si>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</si>
  <si>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</si>
  <si>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</si>
  <si>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</si>
  <si>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</si>
  <si>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</si>
  <si>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</si>
  <si>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</si>
  <si>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</si>
  <si>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</si>
  <si>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</si>
  <si>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</si>
  <si>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</si>
  <si>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</si>
  <si>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</si>
  <si>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</si>
  <si>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</si>
  <si>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</si>
  <si>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</si>
  <si>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</si>
  <si>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</si>
  <si>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</si>
  <si>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</si>
  <si>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</si>
  <si>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</si>
  <si>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</si>
  <si>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</si>
  <si>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</si>
  <si>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</si>
  <si>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</si>
  <si>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</si>
  <si>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</si>
  <si>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</si>
  <si>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</si>
  <si>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</si>
  <si>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</si>
  <si>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</si>
  <si>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</si>
  <si>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</si>
  <si>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</si>
  <si>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</si>
  <si>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</si>
  <si>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</si>
  <si>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</si>
  <si>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</si>
  <si>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</si>
  <si>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</si>
  <si>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</si>
  <si>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</si>
  <si>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</si>
  <si>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</si>
  <si>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</si>
  <si>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</si>
  <si>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</si>
  <si>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</si>
  <si>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</si>
  <si>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</si>
  <si>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</si>
  <si>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</si>
  <si>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</si>
  <si>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</si>
  <si>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</si>
  <si>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</si>
  <si>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</si>
  <si>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</si>
  <si>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</si>
  <si>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</si>
  <si>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</si>
  <si>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</si>
  <si>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</si>
  <si>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</si>
  <si>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</si>
  <si>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</si>
  <si>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</si>
  <si>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</si>
  <si>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</si>
  <si>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</si>
  <si>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</si>
  <si>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</si>
  <si>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</si>
  <si>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</si>
  <si>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</si>
  <si>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</si>
  <si>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</si>
  <si>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</si>
  <si>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</si>
  <si>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</si>
  <si>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</si>
  <si>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</si>
  <si>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</si>
  <si>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</si>
  <si>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</si>
  <si>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</si>
  <si>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</si>
  <si>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</si>
  <si>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</si>
  <si>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</si>
  <si>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</si>
  <si>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</si>
  <si>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</si>
  <si>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</si>
  <si>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</si>
  <si>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</si>
  <si>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</si>
  <si>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</si>
  <si>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</si>
  <si>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</si>
  <si>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</si>
  <si>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</si>
  <si>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</si>
  <si>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</si>
  <si>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</si>
  <si>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</si>
  <si>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</si>
  <si>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</si>
  <si>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</si>
  <si>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</si>
  <si>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</si>
  <si>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</si>
  <si>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</si>
  <si>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</si>
  <si>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</si>
  <si>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</si>
  <si>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</si>
  <si>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</si>
  <si>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</si>
  <si>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</si>
  <si>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</si>
  <si>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</si>
  <si>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</si>
  <si>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</si>
  <si>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</si>
  <si>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</si>
  <si>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</si>
  <si>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</si>
  <si>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</si>
  <si>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</si>
  <si>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</si>
  <si>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</si>
  <si>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</si>
  <si>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</si>
  <si>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</si>
  <si>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</si>
  <si>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</si>
  <si>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</si>
  <si>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</si>
  <si>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</si>
  <si>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</si>
  <si>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</si>
  <si>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</si>
  <si>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</si>
  <si>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</si>
  <si>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</si>
  <si>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</si>
  <si>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</si>
  <si>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</si>
  <si>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</si>
  <si>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</si>
  <si>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</si>
  <si>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</si>
  <si>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</si>
  <si>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</si>
  <si>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</si>
  <si>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</si>
  <si>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</si>
  <si>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</si>
  <si>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</si>
  <si>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</si>
  <si>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</si>
  <si>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</si>
  <si>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</si>
  <si>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</si>
  <si>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</si>
  <si>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</si>
  <si>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</si>
  <si>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</si>
  <si>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</si>
  <si>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</si>
  <si>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</si>
  <si>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</si>
  <si>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</si>
  <si>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</si>
  <si>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</si>
  <si>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</si>
  <si>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</si>
  <si>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</si>
  <si>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</si>
  <si>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</si>
  <si>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</si>
  <si>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</si>
  <si>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</si>
  <si>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</si>
  <si>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</si>
  <si>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</si>
  <si>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</si>
  <si>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</si>
  <si>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</si>
  <si>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</si>
  <si>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</si>
  <si>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</si>
  <si>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</si>
  <si>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</si>
  <si>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</si>
  <si>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</si>
  <si>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</si>
  <si>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</si>
  <si>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</si>
  <si>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</si>
  <si>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</si>
  <si>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</si>
  <si>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</si>
  <si>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</si>
  <si>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</si>
  <si>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</si>
  <si>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</si>
  <si>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</si>
  <si>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</si>
  <si>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</si>
  <si>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</si>
  <si>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</si>
  <si>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</si>
  <si>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</si>
  <si>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</si>
  <si>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</si>
  <si>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</si>
  <si>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</si>
  <si>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</si>
  <si>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</si>
  <si>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</si>
  <si>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</si>
  <si>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</si>
  <si>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</si>
  <si>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</si>
  <si>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</si>
  <si>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</si>
  <si>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</si>
  <si>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</si>
  <si>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</si>
  <si>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</si>
  <si>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</si>
  <si>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</si>
  <si>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</si>
  <si>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</si>
  <si>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</si>
  <si>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</si>
  <si>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</si>
  <si>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</si>
  <si>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</si>
  <si>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</si>
  <si>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</si>
  <si>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</si>
  <si>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</si>
  <si>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</si>
  <si>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</si>
  <si>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</si>
  <si>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</si>
  <si>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</si>
  <si>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</si>
  <si>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</si>
  <si>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</si>
  <si>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</si>
  <si>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</si>
  <si>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</si>
  <si>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</si>
  <si>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</si>
  <si>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</si>
  <si>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</si>
  <si>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</si>
  <si>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</si>
  <si>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</si>
  <si>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</si>
  <si>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</si>
  <si>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</si>
  <si>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</si>
  <si>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</si>
  <si>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</si>
  <si>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</si>
  <si>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</si>
  <si>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</si>
  <si>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</si>
  <si>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</si>
  <si>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</si>
  <si>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</si>
  <si>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</si>
  <si>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</si>
  <si>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</si>
  <si>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</si>
  <si>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</si>
  <si>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</si>
  <si>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</si>
  <si>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</si>
  <si>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</si>
  <si>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</si>
  <si>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</si>
  <si>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</si>
  <si>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</si>
  <si>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</si>
  <si>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</si>
  <si>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</si>
  <si>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</si>
  <si>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</si>
  <si>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</si>
  <si>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</si>
  <si>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</si>
  <si>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</si>
  <si>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</si>
  <si>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</si>
  <si>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</si>
  <si>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</si>
  <si>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</si>
  <si>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</si>
  <si>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</si>
  <si>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</si>
  <si>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</si>
  <si>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</si>
  <si>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</si>
  <si>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</si>
  <si>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</si>
  <si>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</si>
  <si>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</si>
  <si>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</si>
  <si>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</si>
  <si>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</si>
  <si>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</si>
  <si>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</si>
  <si>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</si>
  <si>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</si>
  <si>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</si>
  <si>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</si>
  <si>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</si>
  <si>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</si>
  <si>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</si>
  <si>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</si>
  <si>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</si>
  <si>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</si>
  <si>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</si>
  <si>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</si>
  <si>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</si>
  <si>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</si>
  <si>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</si>
  <si>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</si>
  <si>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</si>
  <si>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</si>
  <si>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</si>
  <si>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</si>
  <si>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</si>
  <si>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</si>
  <si>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</si>
  <si>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</si>
  <si>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</si>
  <si>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</si>
  <si>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</si>
  <si>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</si>
  <si>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</si>
  <si>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</si>
  <si>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</si>
  <si>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</si>
  <si>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</si>
  <si>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</si>
  <si>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</si>
  <si>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</si>
  <si>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</si>
  <si>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</si>
  <si>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</si>
  <si>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</si>
  <si>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</si>
  <si>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</si>
  <si>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</si>
  <si>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</si>
  <si>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</si>
  <si>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</si>
  <si>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</si>
  <si>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</si>
  <si>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</si>
  <si>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</si>
  <si>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</si>
  <si>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</si>
  <si>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</si>
  <si>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</si>
  <si>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</si>
  <si>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</si>
  <si>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</si>
  <si>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</si>
  <si>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</si>
  <si>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</si>
  <si>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</si>
  <si>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</si>
  <si>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</si>
  <si>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</si>
  <si>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</si>
  <si>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</si>
  <si>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</si>
  <si>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</si>
  <si>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</si>
  <si>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</si>
  <si>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</si>
  <si>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</si>
  <si>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</si>
  <si>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</si>
  <si>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</si>
  <si>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</si>
  <si>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</si>
  <si>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</si>
  <si>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</si>
  <si>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</si>
  <si>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</si>
  <si>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</si>
  <si>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</si>
  <si>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</si>
  <si>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</si>
  <si>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</si>
  <si>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</si>
  <si>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</si>
  <si>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</si>
  <si>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</si>
  <si>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</si>
  <si>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</si>
  <si>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</si>
  <si>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</si>
  <si>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</si>
  <si>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</si>
  <si>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</si>
  <si>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</si>
  <si>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</si>
  <si>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</si>
  <si>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</si>
  <si>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</si>
  <si>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</si>
  <si>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</si>
  <si>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</si>
  <si>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</si>
  <si>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</si>
  <si>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</si>
  <si>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</si>
  <si>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</si>
  <si>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</si>
  <si>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</si>
  <si>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</si>
  <si>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</si>
  <si>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</si>
  <si>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</si>
  <si>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</si>
  <si>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</si>
  <si>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</si>
  <si>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</si>
  <si>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</si>
  <si>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</si>
  <si>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</si>
  <si>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</si>
  <si>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</si>
  <si>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</si>
  <si>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</si>
  <si>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</si>
  <si>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</si>
  <si>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</si>
  <si>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</si>
  <si>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</si>
  <si>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</si>
  <si>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</si>
  <si>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</si>
  <si>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</si>
  <si>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</si>
  <si>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</si>
  <si>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</si>
  <si>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</si>
  <si>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</si>
  <si>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</si>
  <si>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</si>
  <si>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</si>
  <si>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</si>
  <si>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</si>
  <si>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</si>
  <si>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</si>
  <si>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</si>
  <si>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</si>
  <si>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</si>
  <si>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</si>
  <si>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</si>
  <si>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</si>
  <si>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</si>
  <si>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</si>
  <si>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</si>
  <si>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</si>
  <si>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</si>
  <si>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</si>
  <si>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</si>
  <si>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</si>
  <si>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</si>
  <si>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</si>
  <si>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</si>
  <si>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</si>
  <si>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</si>
  <si>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</si>
  <si>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</si>
  <si>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</si>
  <si>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</si>
  <si>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</si>
  <si>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</si>
  <si>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</si>
  <si>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</si>
  <si>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</si>
  <si>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</si>
  <si>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</si>
  <si>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</si>
  <si>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</si>
  <si>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</si>
  <si>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</si>
  <si>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</si>
  <si>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</si>
  <si>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</si>
  <si>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</si>
  <si>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</si>
  <si>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</si>
  <si>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</si>
  <si>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</si>
  <si>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</si>
  <si>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</si>
  <si>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</si>
  <si>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</si>
  <si>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</si>
  <si>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</si>
  <si>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</si>
  <si>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</si>
  <si>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</si>
  <si>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</si>
  <si>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</si>
  <si>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</si>
  <si>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</si>
  <si>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</si>
  <si>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</si>
  <si>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</si>
  <si>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</si>
  <si>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</si>
  <si>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</si>
  <si>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</si>
  <si>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</si>
  <si>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</si>
  <si>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</si>
  <si>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</si>
  <si>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</si>
  <si>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</si>
  <si>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</si>
  <si>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</si>
  <si>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</si>
  <si>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</si>
  <si>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</si>
  <si>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</si>
  <si>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</si>
  <si>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</si>
  <si>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</si>
  <si>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</si>
  <si>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</si>
  <si>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</si>
  <si>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</si>
  <si>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</si>
  <si>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</si>
  <si>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</si>
  <si>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</si>
  <si>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</si>
  <si>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</si>
  <si>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</si>
  <si>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</si>
  <si>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</si>
  <si>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</si>
  <si>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</si>
  <si>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</si>
  <si>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</si>
  <si>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</si>
  <si>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</si>
  <si>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</si>
  <si>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</si>
  <si>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</si>
  <si>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</si>
  <si>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</si>
  <si>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</si>
  <si>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</si>
  <si>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</si>
  <si>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</si>
  <si>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</si>
  <si>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</si>
  <si>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</si>
  <si>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</si>
  <si>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</si>
  <si>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</si>
  <si>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</si>
  <si>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</si>
  <si>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</si>
  <si>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</si>
  <si>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</si>
  <si>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</si>
  <si>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</si>
  <si>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</si>
  <si>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</si>
  <si>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</si>
  <si>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</si>
  <si>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</si>
  <si>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</si>
  <si>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</si>
  <si>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</si>
  <si>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</si>
  <si>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</si>
  <si>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</si>
  <si>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</si>
  <si>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</si>
  <si>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</si>
  <si>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</si>
  <si>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</si>
  <si>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</si>
  <si>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</si>
  <si>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</si>
  <si>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</si>
  <si>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</si>
  <si>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</si>
  <si>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</si>
  <si>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</si>
  <si>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</si>
  <si>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</si>
  <si>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</si>
  <si>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</si>
  <si>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</si>
  <si>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</si>
  <si>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</si>
  <si>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</si>
  <si>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</si>
  <si>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</si>
  <si>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</si>
  <si>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</si>
  <si>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</si>
  <si>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</si>
  <si>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</si>
  <si>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</si>
  <si>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</si>
  <si>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</si>
  <si>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</si>
  <si>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</si>
  <si>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</si>
  <si>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</si>
  <si>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</si>
  <si>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</si>
  <si>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</si>
  <si>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</si>
  <si>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</si>
  <si>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</si>
  <si>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</si>
  <si>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</si>
  <si>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</si>
  <si>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</si>
  <si>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</si>
  <si>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</si>
  <si>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</si>
  <si>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</si>
  <si>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</si>
  <si>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</si>
  <si>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</si>
  <si>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</si>
  <si>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</si>
  <si>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</si>
  <si>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</si>
  <si>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</si>
  <si>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</si>
  <si>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</si>
  <si>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</si>
  <si>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</si>
  <si>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</si>
  <si>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</si>
  <si>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</si>
  <si>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</si>
  <si>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</si>
  <si>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</si>
  <si>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</si>
  <si>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</si>
  <si>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</si>
  <si>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</si>
  <si>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</si>
  <si>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</si>
  <si>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</si>
  <si>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</si>
  <si>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</si>
  <si>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</si>
  <si>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</si>
  <si>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</si>
  <si>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</si>
  <si>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</si>
  <si>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</si>
  <si>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</si>
  <si>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</si>
  <si>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</si>
  <si>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</si>
  <si>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</si>
  <si>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</si>
  <si>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</si>
  <si>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</si>
  <si>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</si>
  <si>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</si>
  <si>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</si>
  <si>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</si>
  <si>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</si>
  <si>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</si>
  <si>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</si>
  <si>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</si>
  <si>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</si>
  <si>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</si>
  <si>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</si>
  <si>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</si>
  <si>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</si>
  <si>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</si>
  <si>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</si>
  <si>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</si>
  <si>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</si>
  <si>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</si>
  <si>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</si>
  <si>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</si>
  <si>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</si>
  <si>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</si>
  <si>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</si>
  <si>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</si>
  <si>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</si>
  <si>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</si>
  <si>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</si>
  <si>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</si>
  <si>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</si>
  <si>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</si>
  <si>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</si>
  <si>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</si>
  <si>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</si>
  <si>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</si>
  <si>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</si>
  <si>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</si>
  <si>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</si>
  <si>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</si>
  <si>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</si>
  <si>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</si>
  <si>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</si>
  <si>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</si>
  <si>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</si>
  <si>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</si>
  <si>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</si>
  <si>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</si>
  <si>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</si>
  <si>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</si>
  <si>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</si>
  <si>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</si>
  <si>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</si>
  <si>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</si>
  <si>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</si>
  <si>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</si>
  <si>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</si>
  <si>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</si>
  <si>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</si>
  <si>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</si>
  <si>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</si>
  <si>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</si>
  <si>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</si>
  <si>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</si>
  <si>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</si>
  <si>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</si>
  <si>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</si>
  <si>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</si>
  <si>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</si>
  <si>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</si>
  <si>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</si>
  <si>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</si>
  <si>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</si>
  <si>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</si>
  <si>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</si>
  <si>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</si>
  <si>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</si>
  <si>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</si>
  <si>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</si>
  <si>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</si>
  <si>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</si>
  <si>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</si>
  <si>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</si>
  <si>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</si>
  <si>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</si>
  <si>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</si>
  <si>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</si>
  <si>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</si>
  <si>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</si>
  <si>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</si>
  <si>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</si>
  <si>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</si>
  <si>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</si>
  <si>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</si>
  <si>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</si>
  <si>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</si>
  <si>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</si>
  <si>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</si>
  <si>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</si>
  <si>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</si>
  <si>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</si>
  <si>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</si>
  <si>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</si>
  <si>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</si>
  <si>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</si>
  <si>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</si>
  <si>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</si>
  <si>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</si>
  <si>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</si>
  <si>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</si>
  <si>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</si>
  <si>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</si>
  <si>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</si>
  <si>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</si>
  <si>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</si>
  <si>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</si>
  <si>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</si>
  <si>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</si>
  <si>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</si>
  <si>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</si>
  <si>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</si>
  <si>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</si>
  <si>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</si>
  <si>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</si>
  <si>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</si>
  <si>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</si>
  <si>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</si>
  <si>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</si>
  <si>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</si>
  <si>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</si>
  <si>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</si>
  <si>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</si>
  <si>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</si>
  <si>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</si>
  <si>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</si>
  <si>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</si>
  <si>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</si>
  <si>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</si>
  <si>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</si>
  <si>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</si>
  <si>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</si>
  <si>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</si>
  <si>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</si>
  <si>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</si>
  <si>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</si>
  <si>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</si>
  <si>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</si>
  <si>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</si>
  <si>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</si>
  <si>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</si>
  <si>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</si>
  <si>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</si>
  <si>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</si>
  <si>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</si>
  <si>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</si>
  <si>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</si>
  <si>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</si>
  <si>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</si>
  <si>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</si>
  <si>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</si>
  <si>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</si>
  <si>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</si>
  <si>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</si>
  <si>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</si>
  <si>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</si>
  <si>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</si>
  <si>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</si>
  <si>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</si>
  <si>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</si>
  <si>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</si>
  <si>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</si>
  <si>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</si>
  <si>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</si>
  <si>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</si>
  <si>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</si>
  <si>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</si>
  <si>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</si>
  <si>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</si>
  <si>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</si>
  <si>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</si>
  <si>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</si>
  <si>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</si>
  <si>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</si>
  <si>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</si>
  <si>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</si>
  <si>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</si>
  <si>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</si>
  <si>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</si>
  <si>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</si>
  <si>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</si>
  <si>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</si>
  <si>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</si>
  <si>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</si>
  <si>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</si>
  <si>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</si>
  <si>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</si>
  <si>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</si>
  <si>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</si>
  <si>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</si>
  <si>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</si>
  <si>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</si>
  <si>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</si>
  <si>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</si>
  <si>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</si>
  <si>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</si>
  <si>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</si>
  <si>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</si>
  <si>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</si>
  <si>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</si>
  <si>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</si>
  <si>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</si>
  <si>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</si>
  <si>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</si>
  <si>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</si>
  <si>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</si>
  <si>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</si>
  <si>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</si>
  <si>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</si>
  <si>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</si>
  <si>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</si>
  <si>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</si>
  <si>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</si>
  <si>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</si>
  <si>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</si>
  <si>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</si>
  <si>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</si>
  <si>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</si>
  <si>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</si>
  <si>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</si>
  <si>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</si>
  <si>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</si>
  <si>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</si>
  <si>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</si>
  <si>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</si>
  <si>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</si>
  <si>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</si>
  <si>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</si>
  <si>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</si>
  <si>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</si>
  <si>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</si>
  <si>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</si>
  <si>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</si>
  <si>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</si>
  <si>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</si>
  <si>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</si>
  <si>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</si>
  <si>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</si>
  <si>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</si>
  <si>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</si>
  <si>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</si>
  <si>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</si>
  <si>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</si>
  <si>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</si>
  <si>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</si>
  <si>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</si>
  <si>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</si>
  <si>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</si>
  <si>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</si>
  <si>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</si>
  <si>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</si>
  <si>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</si>
  <si>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</si>
  <si>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</si>
  <si>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</si>
  <si>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</si>
  <si>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</si>
  <si>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</si>
  <si>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</si>
  <si>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</si>
  <si>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</si>
  <si>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</si>
  <si>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</si>
  <si>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</si>
  <si>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</si>
  <si>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</si>
  <si>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</si>
  <si>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</si>
  <si>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</si>
  <si>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</si>
  <si>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</si>
  <si>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</si>
  <si>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</si>
  <si>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</si>
  <si>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</si>
  <si>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</si>
  <si>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</si>
  <si>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</si>
  <si>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</si>
  <si>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</si>
  <si>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</si>
  <si>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</si>
  <si>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</si>
  <si>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</si>
  <si>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</si>
  <si>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</si>
  <si>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</si>
  <si>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</si>
  <si>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</si>
  <si>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</si>
  <si>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</si>
  <si>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</si>
  <si>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</si>
  <si>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</si>
  <si>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</si>
  <si>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</si>
  <si>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</si>
  <si>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</si>
  <si>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</si>
  <si>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</si>
  <si>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</si>
  <si>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</si>
  <si>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</si>
  <si>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</si>
  <si>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</si>
  <si>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</si>
  <si>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</si>
  <si>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</si>
  <si>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</si>
  <si>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</si>
  <si>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</si>
  <si>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</si>
  <si>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</si>
  <si>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</si>
  <si>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</si>
  <si>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</si>
  <si>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</si>
  <si>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</si>
  <si>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</si>
  <si>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</si>
  <si>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</si>
  <si>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</si>
  <si>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</si>
  <si>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</si>
  <si>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</si>
  <si>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</si>
  <si>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</si>
  <si>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</si>
  <si>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</si>
  <si>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</si>
  <si>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</si>
  <si>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</si>
  <si>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</si>
  <si>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</si>
  <si>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</si>
  <si>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</si>
  <si>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</si>
  <si>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</si>
  <si>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</si>
  <si>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</si>
  <si>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</si>
  <si>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</si>
  <si>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</si>
  <si>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</si>
  <si>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</si>
  <si>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</si>
  <si>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</si>
  <si>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</si>
  <si>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</si>
  <si>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</si>
  <si>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</si>
  <si>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</si>
  <si>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</si>
  <si>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</si>
  <si>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</si>
  <si>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</si>
  <si>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</si>
  <si>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</si>
  <si>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</si>
  <si>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</si>
  <si>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</si>
  <si>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</si>
  <si>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</si>
  <si>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</si>
  <si>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</si>
  <si>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</si>
  <si>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</si>
  <si>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</si>
  <si>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</si>
  <si>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</si>
  <si>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</si>
  <si>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</si>
  <si>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</si>
  <si>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</si>
  <si>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</si>
  <si>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</si>
  <si>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</si>
  <si>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</si>
  <si>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</si>
  <si>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</si>
  <si>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</si>
  <si>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</si>
  <si>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</si>
  <si>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</si>
  <si>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</si>
  <si>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</si>
  <si>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</si>
  <si>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</si>
  <si>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</si>
  <si>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</si>
  <si>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</si>
  <si>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</si>
  <si>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</si>
  <si>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</si>
  <si>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</si>
  <si>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</si>
  <si>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</si>
  <si>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</si>
  <si>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</si>
  <si>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</si>
  <si>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</si>
  <si>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</si>
  <si>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</si>
  <si>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</si>
  <si>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</si>
  <si>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</si>
  <si>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</si>
  <si>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</si>
  <si>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</si>
  <si>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</si>
  <si>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</si>
  <si>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</si>
  <si>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</si>
  <si>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</si>
  <si>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</si>
  <si>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</si>
  <si>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</si>
  <si>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</si>
  <si>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</si>
  <si>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</si>
  <si>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</si>
  <si>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</si>
  <si>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</si>
  <si>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</si>
  <si>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</si>
  <si>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</si>
  <si>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</si>
  <si>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</si>
  <si>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</si>
  <si>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</si>
  <si>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</si>
  <si>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</si>
  <si>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</si>
  <si>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</si>
  <si>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</si>
  <si>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</si>
  <si>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</si>
  <si>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</si>
  <si>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</si>
  <si>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</si>
  <si>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</si>
  <si>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</si>
  <si>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</si>
  <si>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</si>
  <si>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</si>
  <si>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</si>
  <si>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</si>
  <si>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</si>
  <si>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</si>
  <si>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</si>
  <si>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</si>
  <si>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</si>
  <si>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</si>
  <si>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</si>
  <si>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</si>
  <si>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</si>
  <si>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</si>
  <si>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</si>
  <si>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</si>
  <si>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</si>
  <si>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</si>
  <si>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</si>
  <si>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</si>
  <si>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</si>
  <si>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</si>
  <si>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</si>
  <si>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</si>
  <si>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</si>
  <si>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</si>
  <si>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</si>
  <si>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</si>
  <si>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</si>
  <si>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</si>
  <si>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</si>
  <si>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</si>
  <si>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</si>
  <si>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</si>
  <si>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</si>
  <si>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</si>
  <si>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</si>
  <si>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</si>
  <si>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</si>
  <si>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</si>
  <si>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</si>
  <si>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</si>
  <si>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</si>
  <si>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</si>
  <si>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</si>
  <si>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</si>
  <si>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</si>
  <si>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</si>
  <si>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</si>
  <si>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</si>
  <si>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</si>
  <si>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</si>
  <si>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</si>
  <si>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</si>
  <si>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</si>
  <si>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</si>
  <si>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</si>
  <si>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</si>
  <si>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</si>
  <si>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</si>
  <si>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</si>
  <si>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</si>
  <si>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</si>
  <si>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</si>
  <si>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</si>
  <si>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</si>
  <si>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</si>
  <si>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</si>
  <si>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</si>
  <si>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</si>
  <si>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</si>
  <si>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</si>
  <si>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</si>
  <si>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</si>
  <si>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</si>
  <si>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</si>
  <si>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</si>
  <si>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</si>
  <si>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</si>
  <si>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</si>
  <si>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</si>
  <si>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</si>
  <si>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</si>
  <si>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</si>
  <si>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</si>
  <si>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</si>
  <si>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</si>
  <si>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</si>
  <si>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</si>
  <si>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</si>
  <si>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</si>
  <si>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</si>
  <si>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</si>
  <si>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</si>
  <si>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</si>
  <si>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</si>
  <si>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</si>
  <si>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</si>
  <si>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</si>
  <si>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</si>
  <si>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</si>
  <si>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</si>
  <si>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</si>
  <si>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</si>
  <si>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</si>
  <si>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</si>
  <si>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</si>
  <si>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</si>
  <si>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</si>
  <si>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</si>
  <si>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</si>
  <si>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</si>
  <si>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</si>
  <si>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</si>
  <si>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</si>
  <si>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</si>
  <si>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</si>
  <si>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</si>
  <si>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</si>
  <si>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</si>
  <si>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</si>
  <si>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</si>
  <si>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</si>
  <si>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</si>
  <si>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</si>
  <si>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</si>
  <si>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</si>
  <si>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</si>
  <si>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</si>
  <si>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</si>
  <si>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</si>
  <si>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</si>
  <si>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</si>
  <si>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</si>
  <si>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</si>
  <si>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</si>
  <si>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</si>
  <si>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</si>
  <si>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</si>
  <si>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</si>
  <si>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</si>
  <si>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</si>
  <si>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</si>
  <si>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</si>
  <si>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</si>
  <si>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</si>
  <si>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</si>
  <si>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</si>
  <si>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</si>
  <si>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</si>
  <si>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</si>
  <si>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</si>
  <si>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</si>
  <si>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</si>
  <si>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</si>
  <si>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</si>
  <si>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</si>
  <si>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</si>
  <si>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</si>
  <si>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</si>
  <si>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</si>
  <si>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</si>
  <si>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</si>
  <si>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</si>
  <si>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</si>
  <si>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</si>
  <si>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</si>
  <si>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</si>
  <si>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</si>
  <si>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</si>
  <si>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</si>
  <si>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</si>
  <si>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</si>
  <si>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</si>
  <si>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</si>
  <si>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</si>
  <si>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</si>
  <si>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</si>
  <si>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</si>
  <si>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</si>
  <si>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</si>
  <si>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</si>
  <si>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</si>
  <si>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</si>
  <si>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</si>
  <si>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</si>
  <si>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</si>
  <si>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</si>
  <si>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</si>
  <si>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</si>
  <si>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</si>
  <si>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</si>
  <si>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</si>
  <si>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</si>
  <si>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</si>
  <si>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</si>
  <si>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</si>
  <si>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</si>
  <si>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</si>
  <si>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</si>
  <si>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</si>
  <si>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</si>
  <si>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</si>
  <si>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</si>
  <si>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</si>
  <si>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</si>
  <si>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</si>
  <si>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</si>
  <si>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</si>
  <si>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</si>
  <si>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</si>
  <si>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</si>
  <si>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</si>
  <si>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</si>
  <si>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</si>
  <si>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</si>
  <si>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</si>
  <si>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</si>
  <si>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</si>
  <si>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</si>
  <si>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</si>
  <si>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</si>
  <si>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</si>
  <si>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</si>
  <si>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</si>
  <si>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</si>
  <si>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</si>
  <si>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</si>
  <si>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</si>
  <si>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</si>
  <si>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</si>
  <si>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</si>
  <si>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</si>
  <si>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</si>
  <si>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</si>
  <si>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</si>
  <si>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</si>
  <si>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</si>
  <si>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</si>
  <si>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</si>
  <si>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</si>
  <si>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</si>
  <si>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</si>
  <si>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</si>
  <si>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</si>
  <si>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</si>
  <si>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</si>
  <si>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</si>
  <si>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</si>
  <si>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</si>
  <si>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</si>
  <si>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</si>
  <si>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</si>
  <si>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</si>
  <si>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</si>
  <si>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</si>
  <si>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</si>
  <si>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</si>
  <si>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</si>
  <si>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</si>
  <si>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</si>
  <si>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</si>
  <si>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</si>
  <si>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</si>
  <si>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</si>
  <si>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</si>
  <si>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</si>
  <si>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</si>
  <si>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</si>
  <si>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</si>
  <si>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</si>
  <si>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</si>
  <si>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</si>
  <si>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</si>
  <si>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</si>
  <si>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</si>
  <si>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</si>
  <si>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</si>
  <si>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</si>
  <si>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</si>
  <si>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</si>
  <si>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</si>
  <si>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</si>
  <si>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</si>
  <si>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</si>
  <si>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</si>
  <si>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</si>
  <si>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</si>
  <si>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</si>
  <si>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</si>
  <si>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</si>
  <si>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</si>
  <si>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</si>
  <si>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</si>
  <si>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</si>
  <si>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</si>
  <si>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</si>
  <si>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</si>
  <si>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</si>
  <si>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</si>
  <si>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</si>
  <si>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</si>
  <si>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</si>
  <si>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</si>
  <si>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</si>
  <si>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</si>
  <si>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</si>
  <si>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</si>
  <si>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</si>
  <si>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</si>
  <si>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</si>
  <si>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</si>
  <si>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</si>
  <si>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</si>
  <si>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</si>
  <si>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</si>
  <si>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</si>
  <si>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</si>
  <si>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</si>
  <si>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</si>
  <si>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</si>
  <si>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</si>
  <si>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</si>
  <si>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</si>
  <si>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</si>
  <si>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</si>
  <si>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</si>
  <si>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</si>
  <si>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</si>
  <si>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</si>
  <si>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</si>
  <si>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</si>
  <si>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</si>
  <si>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</si>
  <si>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</si>
  <si>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</si>
  <si>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</si>
  <si>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</si>
  <si>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</si>
  <si>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</si>
  <si>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</si>
  <si>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</si>
  <si>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</si>
  <si>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</si>
  <si>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</si>
  <si>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</si>
  <si>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</si>
  <si>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</si>
  <si>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</si>
  <si>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</si>
  <si>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</si>
  <si>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</si>
  <si>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</si>
  <si>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</si>
  <si>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</si>
  <si>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</si>
  <si>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</si>
  <si>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</si>
  <si>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</si>
  <si>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</si>
  <si>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</si>
  <si>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</si>
  <si>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</si>
  <si>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</si>
  <si>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</si>
  <si>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</si>
  <si>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</si>
  <si>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</si>
  <si>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</si>
  <si>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</si>
  <si>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</si>
  <si>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</si>
  <si>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</si>
  <si>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</si>
  <si>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</si>
  <si>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</si>
  <si>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</si>
  <si>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</si>
  <si>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</si>
  <si>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</si>
  <si>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</si>
  <si>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</si>
  <si>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</si>
  <si>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</si>
  <si>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</si>
  <si>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</si>
  <si>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</si>
  <si>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</si>
  <si>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</si>
  <si>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</si>
  <si>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</si>
  <si>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</si>
  <si>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</si>
  <si>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</si>
  <si>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</si>
  <si>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</si>
  <si>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</si>
  <si>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</si>
  <si>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</si>
  <si>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</si>
  <si>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</si>
  <si>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</si>
  <si>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</si>
  <si>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</si>
  <si>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</si>
  <si>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</si>
  <si>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</si>
  <si>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</si>
  <si>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</si>
  <si>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</si>
  <si>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</si>
  <si>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</si>
  <si>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</si>
  <si>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</si>
  <si>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</si>
  <si>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</si>
  <si>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</si>
  <si>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</si>
  <si>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</si>
  <si>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</si>
  <si>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</si>
  <si>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</si>
  <si>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</si>
  <si>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</si>
  <si>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</si>
  <si>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</si>
  <si>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</si>
  <si>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</si>
  <si>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</si>
  <si>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</si>
  <si>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</si>
  <si>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</si>
  <si>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</si>
  <si>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</si>
  <si>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</si>
  <si>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</si>
  <si>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</si>
  <si>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</si>
  <si>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</si>
  <si>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</si>
  <si>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</si>
  <si>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</si>
  <si>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</si>
  <si>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</si>
  <si>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</si>
  <si>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</si>
  <si>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</si>
  <si>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</si>
  <si>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</si>
  <si>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</si>
  <si>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</si>
  <si>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</si>
  <si>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</si>
  <si>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</si>
  <si>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</si>
  <si>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</si>
  <si>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</si>
  <si>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</si>
  <si>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</si>
  <si>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</si>
  <si>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</si>
  <si>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</si>
  <si>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</si>
  <si>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</si>
  <si>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</si>
  <si>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</si>
  <si>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</si>
  <si>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</si>
  <si>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</si>
  <si>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</si>
  <si>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</si>
  <si>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</si>
  <si>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</si>
  <si>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</si>
  <si>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</si>
  <si>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</si>
  <si>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</si>
  <si>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</si>
  <si>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</si>
  <si>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</si>
  <si>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</si>
  <si>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</si>
  <si>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</si>
  <si>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</si>
  <si>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</si>
  <si>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</si>
  <si>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</si>
  <si>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</si>
  <si>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</si>
  <si>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</si>
  <si>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</si>
  <si>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</si>
  <si>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</si>
  <si>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</si>
  <si>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</si>
  <si>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</si>
  <si>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</si>
  <si>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</si>
  <si>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</si>
  <si>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</si>
  <si>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</si>
  <si>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</si>
  <si>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</si>
  <si>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</si>
  <si>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</si>
  <si>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</si>
  <si>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</si>
  <si>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</si>
  <si>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</si>
  <si>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</si>
  <si>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</si>
  <si>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</si>
  <si>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</si>
  <si>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</si>
  <si>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</si>
  <si>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</si>
  <si>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</si>
  <si>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</si>
  <si>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</si>
  <si>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</si>
  <si>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</si>
  <si>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</si>
  <si>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</si>
  <si>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</si>
  <si>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</si>
  <si>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</si>
  <si>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</si>
  <si>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</si>
  <si>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</si>
  <si>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</si>
  <si>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</si>
  <si>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</si>
  <si>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</si>
  <si>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</si>
  <si>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</si>
  <si>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</si>
  <si>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</si>
  <si>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</si>
  <si>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</si>
  <si>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</si>
  <si>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</si>
  <si>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</si>
  <si>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</si>
  <si>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</si>
  <si>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</si>
  <si>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</si>
  <si>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</si>
  <si>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</si>
  <si>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</si>
  <si>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</si>
  <si>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</si>
  <si>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</si>
  <si>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</si>
  <si>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</si>
  <si>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</si>
  <si>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</si>
  <si>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</si>
  <si>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</si>
  <si>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</si>
  <si>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</si>
  <si>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</si>
  <si>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</si>
  <si>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</si>
  <si>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</si>
  <si>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</si>
  <si>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</si>
  <si>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</si>
  <si>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</si>
  <si>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</si>
  <si>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</si>
  <si>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</si>
  <si>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</si>
  <si>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</si>
  <si>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</si>
  <si>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</si>
  <si>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</si>
  <si>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</si>
  <si>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</si>
  <si>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</si>
  <si>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</si>
  <si>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</si>
  <si>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</si>
  <si>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</si>
  <si>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</si>
  <si>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</si>
  <si>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</si>
  <si>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</si>
  <si>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</si>
  <si>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</si>
  <si>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</si>
  <si>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</si>
  <si>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</si>
  <si>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</si>
  <si>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</si>
  <si>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</si>
  <si>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</si>
  <si>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</si>
  <si>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</si>
  <si>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</si>
  <si>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</si>
  <si>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</si>
  <si>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</si>
  <si>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</si>
  <si>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</si>
  <si>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</si>
  <si>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</si>
  <si>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</si>
  <si>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</si>
  <si>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</si>
  <si>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</si>
  <si>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</si>
  <si>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</si>
  <si>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</si>
  <si>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</si>
  <si>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</si>
  <si>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</si>
  <si>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</si>
  <si>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</si>
  <si>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</si>
  <si>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</si>
  <si>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</si>
  <si>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</si>
  <si>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</si>
  <si>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</si>
  <si>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</si>
  <si>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</si>
  <si>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</si>
  <si>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</si>
  <si>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</si>
  <si>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</si>
  <si>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</si>
  <si>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</si>
  <si>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</si>
  <si>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</si>
  <si>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</si>
  <si>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</si>
  <si>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</si>
  <si>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</si>
  <si>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</si>
  <si>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</si>
  <si>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</si>
  <si>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</si>
  <si>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</si>
  <si>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</si>
  <si>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</si>
  <si>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</si>
  <si>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</si>
  <si>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</si>
  <si>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</si>
  <si>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</si>
  <si>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</si>
  <si>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</si>
  <si>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</si>
  <si>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</si>
  <si>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</si>
  <si>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</si>
  <si>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</si>
  <si>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</si>
  <si>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</si>
  <si>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</si>
  <si>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</si>
  <si>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</si>
  <si>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</si>
  <si>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</si>
  <si>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</si>
  <si>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</si>
  <si>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</si>
  <si>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</si>
  <si>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</si>
  <si>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</si>
  <si>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</si>
  <si>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</si>
  <si>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</si>
  <si>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</si>
  <si>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</si>
  <si>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</si>
  <si>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</si>
  <si>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</si>
  <si>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</si>
  <si>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</si>
  <si>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</si>
  <si>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</si>
  <si>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</si>
  <si>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</si>
  <si>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</si>
  <si>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</si>
  <si>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</si>
  <si>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</si>
  <si>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</si>
  <si>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</si>
  <si>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</si>
  <si>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</si>
  <si>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</si>
  <si>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</si>
  <si>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</si>
  <si>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</si>
  <si>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</si>
  <si>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</si>
  <si>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</si>
  <si>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</si>
  <si>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</si>
  <si>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</si>
  <si>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</si>
  <si>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</si>
  <si>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</si>
  <si>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</si>
  <si>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</si>
  <si>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</si>
  <si>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</si>
  <si>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</si>
  <si>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</si>
  <si>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</si>
  <si>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</si>
  <si>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</si>
  <si>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</si>
  <si>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</si>
  <si>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</si>
  <si>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</si>
  <si>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</si>
  <si>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</si>
  <si>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</si>
  <si>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</si>
  <si>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</si>
  <si>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</si>
  <si>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</si>
  <si>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</si>
  <si>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</si>
  <si>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</si>
  <si>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</si>
  <si>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</si>
  <si>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</si>
  <si>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</si>
  <si>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</si>
  <si>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</si>
  <si>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</si>
  <si>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</si>
  <si>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</si>
  <si>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</si>
  <si>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</si>
  <si>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</si>
  <si>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</si>
  <si>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</si>
  <si>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</si>
  <si>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</si>
  <si>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</si>
  <si>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</si>
  <si>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</si>
  <si>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</si>
  <si>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</si>
  <si>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</si>
  <si>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</si>
  <si>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</si>
  <si>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</si>
  <si>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</si>
  <si>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</si>
  <si>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</si>
  <si>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</si>
  <si>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</si>
  <si>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</si>
  <si>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</si>
  <si>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</si>
  <si>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</si>
  <si>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</si>
  <si>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</si>
  <si>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</si>
  <si>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</si>
  <si>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</si>
  <si>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</si>
  <si>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</si>
  <si>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</si>
  <si>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</si>
  <si>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</si>
  <si>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</si>
  <si>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</si>
  <si>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</si>
  <si>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</si>
  <si>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</si>
  <si>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</si>
  <si>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</si>
  <si>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</si>
  <si>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</si>
  <si>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</si>
  <si>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</si>
  <si>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</si>
  <si>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</si>
  <si>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</si>
  <si>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</si>
  <si>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</si>
  <si>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</si>
  <si>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</si>
  <si>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</si>
  <si>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</si>
  <si>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</si>
  <si>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</si>
  <si>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</si>
  <si>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</si>
  <si>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</si>
  <si>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</si>
  <si>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</si>
  <si>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</si>
  <si>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</si>
  <si>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</si>
  <si>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</si>
  <si>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</si>
  <si>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</si>
  <si>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</si>
  <si>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</si>
  <si>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</si>
  <si>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</si>
  <si>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</si>
  <si>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</si>
  <si>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</si>
  <si>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</si>
  <si>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</si>
  <si>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</si>
  <si>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</si>
  <si>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</si>
  <si>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</si>
  <si>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</si>
  <si>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</si>
  <si>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</si>
  <si>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</si>
  <si>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</si>
  <si>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</si>
  <si>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</si>
  <si>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</si>
  <si>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</si>
  <si>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</si>
  <si>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</si>
  <si>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</si>
  <si>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</si>
  <si>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</si>
  <si>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</si>
  <si>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</si>
  <si>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</si>
  <si>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</si>
  <si>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</si>
  <si>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</si>
  <si>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</si>
  <si>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</si>
  <si>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</si>
  <si>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</si>
  <si>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</si>
  <si>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</si>
  <si>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</si>
  <si>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</si>
  <si>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</si>
  <si>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</si>
  <si>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</si>
  <si>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</si>
  <si>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</si>
  <si>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</si>
  <si>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</si>
  <si>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</si>
  <si>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</si>
  <si>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</si>
  <si>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</si>
  <si>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</si>
  <si>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</si>
  <si>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</si>
  <si>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</si>
  <si>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</si>
  <si>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</si>
  <si>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</si>
  <si>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</si>
  <si>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</si>
  <si>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</si>
  <si>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</si>
  <si>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</si>
  <si>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</si>
  <si>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</si>
  <si>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</si>
  <si>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</si>
  <si>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</si>
  <si>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</si>
  <si>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</si>
  <si>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</si>
  <si>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</si>
  <si>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</si>
  <si>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</si>
  <si>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</si>
  <si>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</si>
  <si>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</si>
  <si>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</si>
  <si>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</si>
  <si>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</si>
  <si>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</si>
  <si>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</si>
  <si>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</si>
  <si>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</si>
  <si>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</si>
  <si>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</si>
  <si>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</si>
  <si>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</si>
  <si>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</si>
  <si>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</si>
  <si>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</si>
  <si>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</si>
  <si>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</si>
  <si>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</si>
  <si>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</si>
  <si>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</si>
  <si>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</si>
  <si>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</si>
  <si>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</si>
  <si>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</si>
  <si>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</si>
  <si>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</si>
  <si>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</si>
  <si>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</si>
  <si>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</si>
  <si>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</si>
  <si>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</si>
  <si>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</si>
  <si>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</si>
  <si>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</si>
  <si>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</si>
  <si>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</si>
  <si>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</si>
  <si>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</si>
  <si>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</si>
  <si>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</si>
  <si>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</si>
  <si>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</si>
  <si>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</si>
  <si>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</si>
  <si>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</si>
  <si>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</si>
  <si>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</si>
  <si>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</si>
  <si>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</si>
  <si>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</si>
  <si>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</si>
  <si>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</si>
  <si>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</si>
  <si>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</si>
  <si>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</si>
  <si>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</si>
  <si>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</si>
  <si>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</si>
  <si>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</si>
  <si>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</si>
  <si>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</si>
  <si>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</si>
  <si>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</si>
  <si>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</si>
  <si>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</si>
  <si>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</si>
  <si>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</si>
  <si>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</si>
  <si>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</si>
  <si>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</si>
  <si>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</si>
  <si>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</si>
  <si>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</si>
  <si>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</si>
  <si>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</si>
  <si>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</si>
  <si>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</si>
  <si>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</si>
  <si>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</si>
  <si>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</si>
  <si>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</si>
  <si>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</si>
  <si>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</si>
  <si>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</si>
  <si>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</si>
  <si>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</si>
  <si>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</si>
  <si>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</si>
  <si>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</si>
  <si>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</si>
  <si>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</si>
  <si>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</si>
  <si>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</si>
  <si>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</si>
  <si>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</si>
  <si>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</si>
  <si>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</si>
  <si>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</si>
  <si>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</si>
  <si>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</si>
  <si>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</si>
  <si>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</si>
  <si>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</si>
  <si>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</si>
  <si>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</si>
  <si>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</si>
  <si>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</si>
  <si>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</si>
  <si>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</si>
  <si>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</si>
  <si>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</si>
  <si>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</si>
  <si>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</si>
  <si>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</si>
  <si>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</si>
  <si>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</si>
  <si>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</si>
  <si>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</si>
  <si>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</si>
  <si>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</si>
  <si>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</si>
  <si>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</si>
  <si>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</si>
  <si>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</si>
  <si>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</si>
  <si>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</si>
  <si>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</si>
  <si>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</si>
  <si>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</si>
  <si>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</si>
  <si>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</si>
  <si>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</si>
  <si>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</si>
  <si>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</si>
  <si>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</si>
  <si>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</si>
  <si>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</si>
  <si>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</si>
  <si>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</si>
  <si>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</si>
  <si>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</si>
  <si>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</si>
  <si>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</si>
  <si>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</si>
  <si>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</si>
  <si>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</si>
  <si>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</si>
  <si>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</si>
  <si>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</si>
  <si>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</si>
  <si>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</si>
  <si>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</si>
  <si>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</si>
  <si>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</si>
  <si>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</si>
  <si>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</si>
  <si>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</si>
  <si>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</si>
  <si>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</si>
  <si>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</si>
  <si>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</si>
  <si>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</si>
  <si>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</si>
  <si>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</si>
  <si>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</si>
  <si>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</si>
  <si>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</si>
  <si>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</si>
  <si>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</si>
  <si>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</si>
  <si>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</si>
  <si>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</si>
  <si>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</si>
  <si>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</si>
  <si>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</si>
  <si>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</si>
  <si>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</si>
  <si>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</si>
  <si>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</si>
  <si>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</si>
  <si>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</si>
  <si>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</si>
  <si>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</si>
  <si>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</si>
  <si>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</si>
  <si>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</si>
  <si>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</si>
  <si>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</si>
  <si>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</si>
  <si>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</si>
  <si>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</si>
  <si>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</si>
  <si>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</si>
  <si>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</si>
  <si>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</si>
  <si>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</si>
  <si>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</si>
  <si>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</si>
  <si>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</si>
  <si>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</si>
  <si>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</si>
  <si>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</si>
  <si>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</si>
  <si>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</si>
  <si>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</si>
  <si>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</si>
  <si>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</si>
  <si>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</si>
  <si>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</si>
  <si>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</si>
  <si>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</si>
  <si>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</si>
  <si>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</si>
  <si>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</si>
  <si>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</si>
  <si>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</si>
  <si>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</si>
  <si>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</si>
  <si>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</si>
  <si>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</si>
  <si>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</si>
  <si>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</si>
  <si>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</si>
  <si>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</si>
  <si>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</si>
  <si>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</si>
  <si>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</si>
  <si>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</si>
  <si>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</si>
  <si>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</si>
  <si>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</si>
  <si>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</si>
  <si>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</si>
  <si>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</si>
  <si>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</si>
  <si>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</si>
  <si>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</si>
  <si>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</si>
  <si>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</si>
  <si>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</si>
  <si>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</si>
  <si>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</si>
  <si>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</si>
  <si>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</si>
  <si>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</si>
  <si>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</si>
  <si>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</si>
  <si>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</si>
  <si>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</si>
  <si>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</si>
  <si>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</si>
  <si>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</si>
  <si>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</si>
  <si>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</si>
  <si>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</si>
  <si>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</si>
  <si>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</si>
  <si>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</si>
  <si>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</si>
  <si>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</si>
  <si>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</si>
  <si>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</si>
  <si>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</si>
  <si>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</si>
  <si>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</si>
  <si>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</si>
  <si>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</si>
  <si>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</si>
  <si>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</si>
  <si>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</si>
  <si>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</si>
  <si>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</si>
  <si>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</si>
  <si>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</si>
  <si>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</si>
  <si>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</si>
  <si>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</si>
  <si>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</si>
  <si>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</si>
  <si>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</si>
  <si>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</si>
  <si>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</si>
  <si>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</si>
  <si>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</si>
  <si>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</si>
  <si>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</si>
  <si>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</si>
  <si>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</si>
  <si>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</si>
  <si>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</si>
  <si>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</si>
  <si>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</si>
  <si>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</si>
  <si>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</si>
  <si>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</si>
  <si>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</si>
  <si>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</si>
  <si>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</si>
  <si>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</si>
  <si>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</si>
  <si>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</si>
  <si>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</si>
  <si>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</si>
  <si>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</si>
  <si>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</si>
  <si>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</si>
  <si>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</si>
  <si>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</si>
  <si>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</si>
  <si>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</si>
  <si>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</si>
  <si>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</si>
  <si>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</si>
  <si>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</si>
  <si>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</si>
  <si>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</si>
  <si>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</si>
  <si>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</si>
  <si>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</si>
  <si>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</si>
  <si>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</si>
  <si>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</si>
  <si>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</si>
  <si>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</si>
  <si>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</si>
  <si>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</si>
  <si>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</si>
  <si>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</si>
  <si>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</si>
  <si>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</si>
  <si>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</si>
  <si>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</si>
  <si>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</si>
  <si>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</si>
  <si>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</si>
  <si>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</si>
  <si>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</si>
  <si>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</si>
  <si>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</si>
  <si>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</si>
  <si>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</si>
  <si>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</si>
  <si>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</si>
  <si>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</si>
  <si>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</si>
  <si>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</si>
  <si>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</si>
  <si>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</si>
  <si>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</si>
  <si>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</si>
  <si>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</si>
  <si>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</si>
  <si>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</si>
  <si>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</si>
  <si>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</si>
  <si>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</si>
  <si>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</si>
  <si>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</si>
  <si>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</si>
  <si>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</si>
  <si>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</si>
  <si>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</si>
  <si>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</si>
  <si>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</si>
  <si>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</si>
  <si>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</si>
  <si>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</si>
  <si>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</si>
  <si>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</si>
  <si>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</si>
  <si>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</si>
  <si>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</si>
  <si>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</si>
  <si>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</si>
  <si>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</si>
  <si>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</si>
  <si>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</si>
  <si>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</si>
  <si>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</si>
  <si>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</si>
  <si>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</si>
  <si>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</si>
  <si>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</si>
  <si>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</si>
  <si>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</si>
  <si>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</si>
  <si>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</si>
  <si>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</si>
  <si>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</si>
  <si>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</si>
  <si>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</si>
  <si>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</si>
  <si>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</si>
  <si>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</si>
  <si>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</si>
  <si>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</si>
  <si>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</si>
  <si>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</si>
  <si>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</si>
  <si>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</si>
  <si>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</si>
  <si>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</si>
  <si>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</si>
  <si>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</si>
  <si>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</si>
  <si>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</si>
  <si>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</si>
  <si>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</si>
  <si>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</si>
  <si>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</si>
  <si>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</si>
  <si>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</si>
  <si>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</si>
  <si>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</si>
  <si>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</si>
  <si>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</si>
  <si>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</si>
  <si>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</si>
  <si>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</si>
  <si>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</si>
  <si>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</si>
  <si>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</si>
  <si>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</si>
  <si>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</si>
  <si>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</si>
  <si>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</si>
  <si>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</si>
  <si>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</si>
  <si>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</si>
  <si>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</si>
  <si>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</si>
  <si>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</si>
  <si>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</si>
  <si>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</si>
  <si>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</si>
  <si>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</si>
  <si>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</si>
  <si>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</si>
  <si>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</si>
  <si>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</si>
  <si>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</si>
  <si>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</si>
  <si>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</si>
  <si>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</si>
  <si>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</si>
  <si>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</si>
  <si>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</si>
  <si>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</si>
  <si>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</si>
  <si>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</si>
  <si>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</si>
  <si>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</si>
  <si>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</si>
  <si>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</si>
  <si>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</si>
  <si>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</si>
  <si>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</si>
  <si>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</si>
  <si>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</si>
  <si>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</si>
  <si>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</si>
  <si>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</si>
  <si>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</si>
  <si>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</si>
  <si>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</si>
  <si>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</si>
  <si>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</si>
  <si>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</si>
  <si>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</si>
  <si>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</si>
  <si>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</si>
  <si>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</si>
  <si>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</si>
  <si>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</si>
  <si>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</si>
  <si>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</si>
  <si>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</si>
  <si>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</si>
  <si>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</si>
  <si>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</si>
  <si>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</si>
  <si>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</si>
  <si>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</si>
  <si>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</si>
  <si>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</si>
  <si>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</si>
  <si>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</si>
  <si>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</si>
  <si>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</si>
  <si>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</si>
  <si>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</si>
  <si>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</si>
  <si>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</si>
  <si>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</si>
  <si>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</si>
  <si>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</si>
  <si>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</si>
  <si>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</si>
  <si>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</si>
  <si>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</si>
  <si>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</si>
  <si>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</si>
  <si>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</si>
  <si>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</si>
  <si>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</si>
  <si>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</si>
  <si>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</si>
  <si>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</si>
  <si>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</si>
  <si>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</si>
  <si>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</si>
  <si>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</si>
  <si>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</si>
  <si>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</si>
  <si>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</si>
  <si>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</si>
  <si>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</si>
  <si>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</si>
  <si>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</si>
  <si>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</si>
  <si>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</si>
  <si>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</si>
  <si>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</si>
  <si>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</si>
  <si>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</si>
  <si>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</si>
  <si>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</si>
  <si>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</si>
  <si>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</si>
  <si>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</si>
  <si>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</si>
  <si>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</si>
  <si>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</si>
  <si>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</si>
  <si>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</si>
  <si>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</si>
  <si>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</si>
  <si>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</si>
  <si>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</si>
  <si>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</si>
  <si>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</si>
  <si>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</si>
  <si>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</si>
  <si>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</si>
  <si>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</si>
  <si>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</si>
  <si>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</si>
  <si>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</si>
  <si>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</si>
  <si>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</si>
  <si>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</si>
  <si>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</si>
  <si>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</si>
  <si>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</si>
  <si>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</si>
  <si>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</si>
  <si>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</si>
  <si>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</si>
  <si>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</si>
  <si>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</si>
  <si>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</si>
  <si>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</si>
  <si>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</si>
  <si>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</si>
  <si>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</si>
  <si>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</si>
  <si>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</si>
  <si>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</si>
  <si>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</si>
  <si>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</si>
  <si>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</si>
  <si>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</si>
  <si>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</si>
  <si>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</si>
  <si>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</si>
  <si>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</si>
  <si>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</si>
  <si>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</si>
  <si>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</si>
  <si>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</si>
  <si>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</si>
  <si>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</si>
  <si>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</si>
  <si>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</si>
  <si>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</si>
  <si>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</si>
  <si>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</si>
  <si>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</si>
  <si>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</si>
  <si>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</si>
  <si>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</si>
  <si>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</si>
  <si>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</si>
  <si>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</si>
  <si>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</si>
  <si>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</si>
  <si>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</si>
  <si>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</si>
  <si>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</si>
  <si>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</si>
  <si>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</si>
  <si>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</si>
  <si>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</si>
  <si>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</si>
  <si>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</si>
  <si>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</si>
  <si>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</si>
  <si>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</si>
  <si>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</si>
  <si>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</si>
  <si>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</si>
  <si>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</si>
  <si>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</si>
  <si>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</si>
  <si>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</si>
  <si>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</si>
  <si>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</si>
  <si>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</si>
  <si>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</si>
  <si>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</si>
  <si>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</si>
  <si>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</si>
  <si>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</si>
  <si>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</si>
  <si>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</si>
  <si>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</si>
  <si>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</si>
  <si>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</si>
  <si>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</si>
  <si>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</si>
  <si>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</si>
  <si>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</si>
  <si>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</si>
  <si>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</si>
  <si>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</si>
  <si>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</si>
  <si>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</si>
  <si>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</si>
  <si>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</si>
  <si>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</si>
  <si>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</si>
  <si>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</si>
  <si>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</si>
  <si>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</si>
  <si>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</si>
  <si>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</si>
  <si>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</si>
  <si>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</si>
  <si>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</si>
  <si>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</si>
  <si>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</si>
  <si>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</si>
  <si>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</si>
  <si>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</si>
  <si>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</si>
  <si>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</si>
  <si>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</si>
  <si>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</si>
  <si>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</si>
  <si>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</si>
  <si>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</si>
  <si>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</si>
  <si>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</si>
  <si>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</si>
  <si>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</si>
  <si>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</si>
  <si>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</si>
  <si>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</si>
  <si>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</si>
  <si>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</si>
  <si>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</si>
  <si>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</si>
  <si>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</si>
  <si>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</si>
  <si>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</si>
  <si>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</si>
  <si>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</si>
  <si>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</si>
  <si>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</si>
  <si>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</si>
  <si>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</si>
  <si>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</si>
  <si>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</si>
  <si>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</si>
  <si>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</si>
  <si>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</si>
  <si>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</si>
  <si>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</si>
  <si>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</si>
  <si>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</si>
  <si>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</si>
  <si>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</si>
  <si>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</si>
  <si>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</si>
  <si>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</si>
  <si>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</si>
  <si>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</si>
  <si>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</si>
  <si>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</si>
  <si>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</si>
  <si>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</si>
  <si>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</si>
  <si>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</si>
  <si>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</si>
  <si>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</si>
  <si>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</si>
  <si>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</si>
  <si>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</si>
  <si>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</si>
  <si>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</si>
  <si>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</si>
  <si>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</si>
  <si>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</si>
  <si>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</si>
  <si>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</si>
  <si>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</si>
  <si>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</si>
  <si>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</si>
  <si>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</si>
  <si>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</si>
  <si>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</si>
  <si>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</si>
  <si>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</si>
  <si>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</si>
  <si>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</si>
  <si>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</si>
  <si>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</si>
  <si>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</si>
  <si>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</si>
  <si>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</si>
  <si>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</si>
  <si>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</si>
  <si>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</si>
  <si>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</si>
  <si>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</si>
  <si>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</si>
  <si>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</si>
  <si>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</si>
  <si>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</si>
  <si>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</si>
  <si>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</si>
  <si>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</si>
  <si>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</si>
  <si>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</si>
  <si>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</si>
  <si>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</si>
  <si>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</si>
  <si>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</si>
  <si>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</si>
  <si>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</si>
  <si>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</si>
  <si>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</si>
  <si>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</si>
  <si>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</si>
  <si>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</si>
  <si>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</si>
  <si>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</si>
  <si>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</si>
  <si>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</si>
  <si>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</si>
  <si>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</si>
  <si>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</si>
  <si>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</si>
  <si>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</si>
  <si>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</si>
  <si>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</si>
  <si>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</si>
  <si>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</si>
  <si>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</si>
  <si>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</si>
  <si>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</si>
  <si>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</si>
  <si>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</si>
  <si>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</si>
  <si>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</si>
  <si>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</si>
  <si>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</si>
  <si>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</si>
  <si>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</si>
  <si>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</si>
  <si>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</si>
  <si>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</si>
  <si>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</si>
  <si>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</si>
  <si>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</si>
  <si>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</si>
  <si>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</si>
  <si>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</si>
  <si>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</si>
  <si>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</si>
  <si>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</si>
  <si>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</si>
  <si>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</si>
  <si>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</si>
  <si>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</si>
  <si>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</si>
  <si>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</si>
  <si>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</si>
  <si>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</si>
  <si>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</si>
  <si>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</si>
  <si>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</si>
  <si>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</si>
  <si>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</si>
  <si>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</si>
  <si>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</si>
  <si>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</si>
  <si>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</si>
  <si>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</si>
  <si>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</si>
  <si>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</si>
  <si>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</si>
  <si>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</si>
  <si>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</si>
  <si>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</si>
  <si>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</si>
  <si>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</si>
  <si>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</si>
  <si>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</si>
  <si>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</si>
  <si>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</si>
  <si>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</si>
  <si>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</si>
  <si>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</si>
  <si>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</si>
  <si>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</si>
  <si>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</si>
  <si>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</si>
  <si>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</si>
  <si>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</si>
  <si>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</si>
  <si>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</si>
  <si>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</si>
  <si>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</si>
  <si>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</si>
  <si>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</si>
  <si>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</si>
  <si>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</si>
  <si>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</si>
  <si>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</si>
  <si>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</si>
  <si>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</si>
  <si>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</si>
  <si>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</si>
  <si>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</si>
  <si>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</si>
  <si>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</si>
  <si>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</si>
  <si>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</si>
  <si>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</si>
  <si>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</si>
  <si>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</si>
  <si>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</si>
  <si>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</si>
  <si>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</si>
  <si>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</si>
  <si>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</si>
  <si>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</si>
  <si>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</si>
  <si>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</si>
  <si>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</si>
  <si>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</si>
  <si>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</si>
  <si>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</si>
  <si>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</si>
  <si>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</si>
  <si>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</si>
  <si>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</si>
  <si>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</si>
  <si>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</si>
  <si>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</si>
  <si>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</si>
  <si>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</si>
  <si>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</si>
  <si>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</si>
  <si>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</si>
  <si>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</si>
  <si>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</si>
  <si>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</si>
  <si>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</si>
  <si>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</si>
  <si>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</si>
  <si>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</si>
  <si>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</si>
  <si>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</si>
  <si>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</si>
  <si>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</si>
  <si>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</si>
  <si>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</si>
  <si>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</si>
  <si>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</si>
  <si>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</si>
  <si>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</si>
  <si>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</si>
  <si>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</si>
  <si>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</si>
  <si>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</si>
  <si>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</si>
  <si>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</si>
  <si>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</si>
  <si>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</si>
  <si>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</si>
  <si>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</si>
  <si>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</si>
  <si>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</si>
  <si>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</si>
  <si>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</si>
  <si>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</si>
  <si>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</si>
  <si>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</si>
  <si>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</si>
  <si>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</si>
  <si>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</si>
  <si>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</si>
  <si>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</si>
  <si>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</si>
  <si>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</si>
  <si>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</si>
  <si>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</si>
  <si>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</si>
  <si>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</si>
  <si>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</si>
  <si>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</si>
  <si>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</si>
  <si>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</si>
  <si>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</si>
  <si>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</si>
  <si>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</si>
  <si>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</si>
  <si>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</si>
  <si>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</si>
  <si>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</si>
  <si>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</si>
  <si>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</si>
  <si>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</si>
  <si>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</si>
  <si>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</si>
  <si>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</si>
  <si>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</si>
  <si>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</si>
  <si>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</si>
  <si>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</si>
  <si>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</si>
  <si>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</si>
  <si>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</si>
  <si>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</si>
  <si>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</si>
  <si>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</si>
  <si>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</si>
  <si>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</si>
  <si>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</si>
  <si>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</si>
  <si>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</si>
  <si>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</si>
  <si>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</si>
  <si>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</si>
  <si>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</si>
  <si>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</si>
  <si>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</si>
  <si>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</si>
  <si>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</si>
  <si>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</si>
  <si>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</si>
  <si>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</si>
  <si>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</si>
  <si>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</si>
  <si>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</si>
  <si>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</si>
  <si>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</si>
  <si>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</si>
  <si>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</si>
  <si>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</si>
  <si>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</si>
  <si>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</si>
  <si>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</si>
  <si>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</si>
  <si>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</si>
  <si>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</si>
  <si>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</si>
  <si>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</si>
  <si>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</si>
  <si>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</si>
  <si>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</si>
  <si>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</si>
  <si>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</si>
  <si>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</si>
  <si>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</si>
  <si>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</si>
  <si>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</si>
  <si>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</si>
  <si>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</si>
  <si>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</si>
  <si>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</si>
  <si>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</si>
  <si>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</si>
  <si>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</si>
  <si>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</si>
  <si>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</si>
  <si>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</si>
  <si>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</si>
  <si>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</si>
  <si>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</si>
  <si>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</si>
  <si>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</si>
  <si>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</si>
  <si>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</si>
  <si>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</si>
  <si>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</si>
  <si>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</si>
  <si>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</si>
  <si>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</si>
  <si>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</si>
  <si>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</si>
  <si>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</si>
  <si>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</si>
  <si>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</si>
  <si>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</si>
  <si>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</si>
  <si>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</si>
  <si>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</si>
  <si>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</si>
  <si>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</si>
  <si>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</si>
  <si>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</si>
  <si>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</si>
  <si>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</si>
  <si>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</si>
  <si>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</si>
  <si>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</si>
  <si>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</si>
  <si>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</si>
  <si>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</si>
  <si>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</si>
  <si>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</si>
  <si>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</si>
  <si>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</si>
  <si>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</si>
  <si>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</si>
  <si>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</si>
  <si>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</si>
  <si>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</si>
  <si>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</si>
  <si>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</si>
  <si>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</si>
  <si>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</si>
  <si>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</si>
  <si>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</si>
  <si>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</si>
  <si>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</si>
  <si>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</si>
  <si>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</si>
  <si>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</si>
  <si>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</si>
  <si>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</si>
  <si>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</si>
  <si>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</si>
  <si>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</si>
  <si>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</si>
  <si>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</si>
  <si>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</si>
  <si>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</si>
  <si>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</si>
  <si>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</si>
  <si>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</si>
  <si>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</si>
  <si>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</si>
  <si>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</si>
  <si>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</si>
  <si>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</si>
  <si>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</si>
  <si>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</si>
  <si>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</si>
  <si>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</si>
  <si>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</si>
  <si>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</si>
  <si>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</si>
  <si>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</si>
  <si>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</si>
  <si>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</si>
  <si>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</si>
  <si>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</si>
  <si>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</si>
  <si>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</si>
  <si>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</si>
  <si>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</si>
  <si>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</si>
  <si>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</si>
  <si>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</si>
  <si>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</si>
  <si>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</si>
  <si>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</si>
  <si>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</si>
  <si>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</si>
  <si>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</si>
  <si>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</si>
  <si>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</si>
  <si>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</si>
  <si>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</si>
  <si>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</si>
  <si>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</si>
  <si>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</si>
  <si>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</si>
  <si>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</si>
  <si>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</si>
  <si>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</si>
  <si>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</si>
  <si>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</si>
  <si>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</si>
  <si>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</si>
  <si>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</si>
  <si>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</si>
  <si>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</si>
  <si>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</si>
  <si>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</si>
  <si>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</si>
  <si>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</si>
  <si>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</si>
  <si>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</si>
  <si>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</si>
  <si>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</si>
  <si>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</si>
  <si>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</si>
  <si>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</si>
  <si>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</si>
  <si>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</si>
  <si>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</si>
  <si>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</si>
  <si>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</si>
  <si>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</si>
  <si>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</si>
  <si>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</si>
  <si>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</si>
  <si>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</si>
  <si>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</si>
  <si>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</si>
  <si>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</si>
  <si>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</si>
  <si>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</si>
  <si>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</si>
  <si>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</si>
  <si>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</si>
  <si>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</si>
  <si>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</si>
  <si>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</si>
  <si>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</si>
  <si>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</si>
  <si>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</si>
  <si>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</si>
  <si>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</si>
  <si>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</si>
  <si>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</si>
  <si>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</si>
  <si>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</si>
  <si>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</si>
  <si>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</si>
  <si>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</si>
  <si>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</si>
  <si>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</si>
  <si>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</si>
  <si>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</si>
  <si>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</si>
  <si>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</si>
  <si>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</si>
  <si>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</si>
  <si>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</si>
  <si>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</si>
  <si>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</si>
  <si>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</si>
  <si>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</si>
  <si>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</si>
  <si>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</si>
  <si>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</si>
  <si>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</si>
  <si>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</si>
  <si>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</si>
  <si>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</si>
  <si>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</si>
  <si>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</si>
  <si>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</si>
  <si>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</si>
  <si>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</si>
  <si>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</si>
  <si>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</si>
  <si>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</si>
  <si>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</si>
  <si>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</si>
  <si>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</si>
  <si>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</si>
  <si>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</si>
  <si>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</si>
  <si>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</si>
  <si>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</si>
  <si>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</si>
  <si>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</si>
  <si>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</si>
  <si>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</si>
  <si>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</si>
  <si>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</si>
  <si>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</si>
  <si>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</si>
  <si>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</si>
  <si>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</si>
  <si>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</si>
  <si>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</si>
  <si>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</si>
  <si>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</si>
  <si>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</si>
  <si>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</si>
  <si>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</si>
  <si>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</si>
  <si>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</si>
  <si>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</si>
  <si>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</si>
  <si>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</si>
  <si>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</si>
  <si>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</si>
  <si>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</si>
  <si>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</si>
  <si>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</si>
  <si>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</si>
  <si>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</si>
  <si>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</si>
  <si>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</si>
  <si>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</si>
  <si>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</si>
  <si>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</si>
  <si>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</si>
  <si>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</si>
  <si>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</si>
  <si>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</si>
  <si>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</si>
  <si>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</si>
  <si>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</si>
  <si>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</si>
  <si>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</si>
  <si>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</si>
  <si>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</si>
  <si>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</si>
  <si>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</si>
  <si>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</si>
  <si>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</si>
  <si>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</si>
  <si>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</si>
  <si>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</si>
  <si>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</si>
  <si>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</si>
  <si>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</si>
  <si>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</si>
  <si>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</si>
  <si>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</si>
  <si>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</si>
  <si>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</si>
  <si>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</si>
  <si>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</si>
  <si>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</si>
  <si>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</si>
  <si>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</si>
  <si>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</si>
  <si>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</si>
  <si>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</si>
  <si>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</si>
  <si>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</si>
  <si>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</si>
  <si>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</si>
  <si>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</si>
  <si>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</si>
  <si>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</si>
  <si>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</si>
  <si>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</si>
  <si>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</si>
  <si>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</si>
  <si>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</si>
  <si>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</si>
  <si>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</si>
  <si>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</si>
  <si>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</si>
  <si>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</si>
  <si>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</si>
  <si>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</si>
  <si>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</si>
  <si>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</si>
  <si>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</si>
  <si>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</si>
  <si>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</si>
  <si>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</si>
  <si>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</si>
  <si>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</si>
  <si>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</si>
  <si>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</si>
  <si>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</si>
  <si>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</si>
  <si>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</si>
  <si>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</si>
  <si>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</si>
  <si>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</si>
  <si>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</si>
  <si>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</si>
  <si>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</si>
  <si>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</si>
  <si>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</si>
  <si>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</si>
  <si>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</si>
  <si>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</si>
  <si>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</si>
  <si>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</si>
  <si>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</si>
  <si>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</si>
  <si>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</si>
  <si>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</si>
  <si>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</si>
  <si>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</si>
  <si>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</si>
  <si>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</si>
  <si>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</si>
  <si>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</si>
  <si>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</si>
  <si>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</si>
  <si>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</si>
  <si>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</si>
  <si>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</si>
  <si>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</si>
  <si>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</si>
  <si>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</si>
  <si>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</si>
  <si>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</si>
  <si>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</si>
  <si>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</si>
  <si>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</si>
  <si>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</si>
  <si>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</si>
  <si>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</si>
  <si>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</si>
  <si>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</si>
  <si>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</si>
  <si>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</si>
  <si>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</si>
  <si>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</si>
  <si>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</si>
  <si>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</si>
  <si>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</si>
  <si>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</si>
  <si>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</si>
  <si>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</si>
  <si>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</si>
  <si>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</si>
  <si>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</si>
  <si>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</si>
  <si>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</si>
  <si>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</si>
  <si>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</si>
  <si>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</si>
  <si>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</si>
  <si>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</si>
  <si>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</si>
  <si>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</si>
  <si>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</si>
  <si>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</si>
  <si>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</si>
  <si>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</si>
  <si>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</si>
  <si>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</si>
  <si>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</si>
  <si>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</si>
  <si>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</si>
  <si>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</si>
  <si>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</si>
  <si>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</si>
  <si>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</si>
  <si>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</si>
  <si>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</si>
  <si>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</si>
  <si>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</si>
  <si>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</si>
  <si>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</si>
  <si>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</si>
  <si>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</si>
  <si>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</si>
  <si>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</si>
  <si>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</si>
  <si>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</si>
  <si>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</si>
  <si>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</si>
  <si>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</si>
  <si>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</si>
  <si>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</si>
  <si>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</si>
  <si>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</si>
  <si>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</si>
  <si>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</si>
  <si>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</si>
  <si>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</si>
  <si>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</si>
  <si>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</si>
  <si>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</si>
  <si>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</si>
  <si>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</si>
  <si>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</si>
  <si>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</si>
  <si>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</si>
  <si>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</si>
  <si>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</si>
  <si>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</si>
  <si>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</si>
  <si>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</si>
  <si>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</si>
  <si>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</si>
  <si>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</si>
  <si>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</si>
  <si>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</si>
  <si>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</si>
  <si>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</si>
  <si>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</si>
  <si>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</si>
  <si>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</si>
  <si>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</si>
  <si>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</si>
  <si>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</si>
  <si>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</si>
  <si>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</si>
  <si>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</si>
  <si>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</si>
  <si>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</si>
  <si>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</si>
  <si>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</si>
  <si>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</si>
  <si>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</si>
  <si>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</si>
  <si>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</si>
  <si>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</si>
  <si>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</si>
  <si>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</si>
  <si>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</si>
  <si>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</si>
  <si>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</si>
  <si>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</si>
  <si>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</si>
  <si>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</si>
  <si>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</si>
  <si>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</si>
  <si>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</si>
  <si>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</si>
  <si>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</si>
  <si>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</si>
  <si>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</si>
  <si>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</si>
  <si>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</si>
  <si>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</si>
  <si>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</si>
  <si>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</si>
  <si>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</si>
  <si>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</si>
  <si>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</si>
  <si>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</si>
  <si>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</si>
  <si>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</si>
  <si>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</si>
  <si>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</si>
  <si>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</si>
  <si>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</si>
  <si>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</si>
  <si>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</si>
  <si>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</si>
  <si>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</si>
  <si>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</si>
  <si>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</si>
  <si>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</si>
  <si>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</si>
  <si>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</si>
  <si>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</si>
  <si>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</si>
  <si>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</si>
  <si>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</si>
  <si>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</si>
  <si>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</si>
  <si>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</si>
  <si>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</si>
  <si>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</si>
  <si>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</si>
  <si>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</si>
  <si>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</si>
  <si>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</si>
  <si>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</si>
  <si>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</si>
  <si>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</si>
  <si>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</si>
  <si>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</si>
  <si>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</si>
  <si>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</si>
  <si>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</si>
  <si>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</si>
  <si>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</si>
  <si>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</si>
  <si>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</si>
  <si>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</si>
  <si>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</si>
  <si>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</si>
  <si>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</si>
  <si>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</si>
  <si>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</si>
  <si>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</si>
  <si>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</si>
  <si>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</si>
  <si>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</si>
  <si>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</si>
  <si>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</si>
  <si>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</si>
  <si>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</si>
  <si>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</si>
  <si>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</si>
  <si>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</si>
  <si>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</si>
  <si>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</si>
  <si>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</si>
  <si>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</si>
  <si>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</si>
  <si>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</si>
  <si>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</si>
  <si>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</si>
  <si>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</si>
  <si>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</si>
  <si>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</si>
  <si>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</si>
  <si>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</si>
  <si>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</si>
  <si>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</si>
  <si>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</si>
  <si>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</si>
  <si>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</si>
  <si>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</si>
  <si>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</si>
  <si>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</si>
  <si>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</si>
  <si>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</si>
  <si>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</si>
  <si>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</si>
  <si>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</si>
  <si>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</si>
  <si>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</si>
  <si>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</si>
  <si>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</si>
  <si>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</si>
  <si>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</si>
  <si>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</si>
  <si>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</si>
  <si>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</si>
  <si>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</si>
  <si>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</si>
  <si>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</si>
  <si>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</si>
  <si>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</si>
  <si>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</si>
  <si>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</si>
  <si>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</si>
  <si>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</si>
  <si>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</si>
  <si>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</si>
  <si>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</si>
  <si>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</si>
  <si>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</si>
  <si>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</si>
  <si>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</si>
  <si>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</si>
  <si>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</si>
  <si>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</si>
  <si>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</si>
  <si>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</si>
  <si>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</si>
  <si>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</si>
  <si>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</si>
  <si>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</si>
  <si>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</si>
  <si>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</si>
  <si>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</si>
  <si>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</si>
  <si>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</si>
  <si>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</si>
  <si>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</si>
  <si>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</si>
  <si>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</si>
  <si>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</si>
  <si>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</si>
  <si>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</si>
  <si>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</si>
  <si>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</si>
  <si>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</si>
  <si>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</si>
  <si>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</si>
  <si>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</si>
  <si>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</si>
  <si>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</si>
  <si>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</si>
  <si>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</si>
  <si>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</si>
  <si>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</si>
  <si>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</si>
  <si>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</si>
  <si>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</si>
  <si>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</si>
  <si>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</si>
  <si>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</si>
  <si>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</si>
  <si>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</si>
  <si>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</si>
  <si>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</si>
  <si>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</si>
  <si>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</si>
  <si>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</si>
  <si>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</si>
  <si>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</si>
  <si>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</si>
  <si>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</si>
  <si>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</si>
  <si>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</si>
  <si>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</si>
  <si>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</si>
  <si>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</si>
  <si>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</si>
  <si>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</si>
  <si>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</si>
  <si>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</si>
  <si>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</si>
  <si>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</si>
  <si>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</si>
  <si>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</si>
  <si>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</si>
  <si>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</si>
  <si>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</si>
  <si>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</si>
  <si>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</si>
  <si>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</si>
  <si>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</si>
  <si>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</si>
  <si>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</si>
  <si>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</si>
  <si>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</si>
  <si>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</si>
  <si>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</si>
  <si>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</si>
  <si>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</si>
  <si>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</si>
  <si>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</si>
  <si>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</si>
  <si>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</si>
  <si>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</si>
  <si>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</si>
  <si>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</si>
  <si>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</si>
  <si>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</si>
  <si>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</si>
  <si>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</si>
  <si>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</si>
  <si>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</si>
  <si>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</si>
  <si>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</si>
  <si>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</si>
  <si>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</si>
  <si>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</si>
  <si>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</si>
  <si>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</si>
  <si>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</si>
  <si>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</si>
  <si>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</si>
  <si>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</si>
  <si>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</si>
  <si>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</si>
  <si>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</si>
  <si>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</si>
  <si>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</si>
  <si>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</si>
  <si>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</si>
  <si>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</si>
  <si>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</si>
  <si>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</si>
  <si>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</si>
  <si>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</si>
  <si>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</si>
  <si>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</si>
  <si>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</si>
  <si>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</si>
  <si>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</si>
  <si>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</si>
  <si>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</si>
  <si>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</si>
  <si>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</si>
  <si>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</si>
  <si>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</si>
  <si>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</si>
  <si>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</si>
  <si>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</si>
  <si>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</si>
  <si>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</si>
  <si>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</si>
  <si>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</si>
  <si>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</si>
  <si>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</si>
  <si>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</si>
  <si>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</si>
  <si>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</si>
  <si>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</si>
  <si>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</si>
  <si>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</si>
  <si>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</si>
  <si>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</si>
  <si>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</si>
  <si>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</si>
  <si>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</si>
  <si>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</si>
  <si>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</si>
  <si>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</si>
  <si>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</si>
  <si>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</si>
  <si>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</si>
  <si>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</si>
  <si>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</si>
  <si>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</si>
  <si>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</si>
  <si>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</si>
  <si>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</si>
  <si>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</si>
  <si>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</si>
  <si>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</si>
  <si>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</si>
  <si>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</si>
  <si>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</si>
  <si>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</si>
  <si>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</si>
  <si>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</si>
  <si>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</si>
  <si>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</si>
  <si>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</si>
  <si>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</si>
  <si>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</si>
  <si>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</si>
  <si>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</si>
  <si>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</si>
  <si>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</si>
  <si>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</si>
  <si>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</si>
  <si>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</si>
  <si>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</si>
  <si>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</si>
  <si>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</si>
  <si>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</si>
  <si>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</si>
  <si>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</si>
  <si>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</si>
  <si>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</si>
  <si>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</si>
  <si>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</si>
  <si>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</si>
  <si>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</si>
  <si>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</si>
  <si>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</si>
  <si>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</si>
  <si>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</si>
  <si>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</si>
  <si>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</si>
  <si>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</si>
  <si>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</si>
  <si>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</si>
  <si>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</si>
  <si>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</si>
  <si>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</si>
  <si>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</si>
  <si>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</si>
  <si>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</si>
  <si>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</si>
  <si>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</si>
  <si>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</si>
  <si>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</si>
  <si>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</si>
  <si>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</si>
  <si>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</si>
  <si>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</si>
  <si>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</si>
  <si>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</si>
  <si>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</si>
  <si>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</si>
  <si>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</si>
  <si>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</si>
  <si>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</si>
  <si>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</si>
  <si>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</si>
  <si>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</si>
  <si>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</si>
  <si>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</si>
  <si>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</si>
  <si>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</si>
  <si>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</si>
  <si>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</si>
  <si>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</si>
  <si>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</si>
  <si>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</si>
  <si>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</si>
  <si>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</si>
  <si>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</si>
  <si>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</si>
  <si>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</si>
  <si>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</si>
  <si>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</si>
  <si>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</si>
  <si>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</si>
  <si>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</si>
  <si>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</si>
  <si>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</si>
  <si>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</si>
  <si>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</si>
  <si>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</si>
  <si>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</si>
  <si>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</si>
  <si>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</si>
  <si>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</si>
  <si>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</si>
  <si>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</si>
  <si>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</si>
  <si>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</si>
  <si>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</si>
  <si>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</si>
  <si>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</si>
  <si>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</si>
  <si>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</si>
  <si>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</si>
  <si>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</si>
  <si>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</si>
  <si>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</si>
  <si>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</si>
  <si>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</si>
  <si>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</si>
  <si>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</si>
  <si>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</si>
  <si>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</si>
  <si>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</si>
  <si>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</si>
  <si>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</si>
  <si>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</si>
  <si>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</si>
  <si>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</si>
  <si>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</si>
  <si>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</si>
  <si>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</si>
  <si>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</si>
  <si>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</si>
  <si>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</si>
  <si>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</si>
  <si>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</si>
  <si>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</si>
  <si>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</si>
  <si>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</si>
  <si>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</si>
  <si>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</si>
  <si>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</si>
  <si>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</si>
  <si>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</si>
  <si>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</si>
  <si>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</si>
  <si>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</si>
  <si>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</si>
  <si>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</si>
  <si>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</si>
  <si>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</si>
  <si>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</si>
  <si>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</si>
  <si>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</si>
  <si>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</si>
  <si>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</si>
  <si>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</si>
  <si>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</si>
  <si>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</si>
  <si>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</si>
  <si>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</si>
  <si>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</si>
  <si>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</si>
  <si>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</si>
  <si>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</si>
  <si>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</si>
  <si>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</si>
  <si>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</si>
  <si>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</si>
  <si>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</si>
  <si>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</si>
  <si>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</si>
  <si>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</si>
  <si>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</si>
  <si>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</si>
  <si>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</si>
  <si>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</si>
  <si>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</si>
  <si>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</si>
  <si>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</si>
  <si>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</si>
  <si>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</si>
  <si>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</si>
  <si>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</si>
  <si>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</si>
  <si>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</si>
  <si>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</si>
  <si>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</si>
  <si>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</si>
  <si>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</si>
  <si>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</si>
  <si>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</si>
  <si>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</si>
  <si>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</si>
  <si>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</si>
  <si>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</si>
  <si>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</si>
  <si>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</si>
  <si>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</si>
  <si>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</si>
  <si>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</si>
  <si>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</si>
  <si>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</si>
  <si>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</si>
  <si>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</si>
  <si>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</si>
  <si>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</si>
  <si>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</si>
  <si>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</si>
  <si>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</si>
  <si>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</si>
  <si>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</si>
  <si>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</si>
  <si>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</si>
  <si>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</si>
  <si>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</si>
  <si>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</si>
  <si>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</si>
  <si>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</si>
  <si>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</si>
  <si>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</si>
  <si>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</si>
  <si>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</si>
  <si>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</si>
  <si>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</si>
  <si>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</si>
  <si>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</si>
  <si>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</si>
  <si>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</si>
  <si>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</si>
  <si>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</si>
  <si>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</si>
  <si>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</si>
  <si>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</si>
  <si>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</si>
  <si>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</si>
  <si>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</si>
  <si>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</si>
  <si>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</si>
  <si>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</si>
  <si>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</si>
  <si>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</si>
  <si>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</si>
  <si>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</si>
  <si>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</si>
  <si>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</si>
  <si>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</si>
  <si>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</si>
  <si>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</si>
  <si>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</si>
  <si>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</si>
  <si>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</si>
  <si>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</si>
  <si>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</si>
  <si>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</si>
  <si>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</si>
  <si>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</si>
  <si>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</si>
  <si>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</si>
  <si>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</si>
  <si>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</si>
  <si>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</si>
  <si>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</si>
  <si>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</si>
  <si>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</si>
  <si>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</si>
  <si>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</si>
  <si>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</si>
  <si>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</si>
  <si>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</si>
  <si>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</si>
  <si>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</si>
  <si>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</si>
  <si>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</si>
  <si>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</si>
  <si>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</si>
  <si>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</si>
  <si>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</si>
  <si>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</si>
  <si>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</si>
  <si>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</si>
  <si>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</si>
  <si>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</si>
  <si>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</si>
  <si>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</si>
  <si>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</si>
  <si>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</si>
  <si>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</si>
  <si>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</si>
  <si>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</si>
  <si>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</si>
  <si>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</si>
  <si>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</si>
  <si>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</si>
  <si>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</si>
  <si>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</si>
  <si>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</si>
  <si>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</si>
  <si>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</si>
  <si>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</si>
  <si>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</si>
  <si>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</si>
  <si>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</si>
  <si>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</si>
  <si>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</si>
  <si>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</si>
  <si>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</si>
  <si>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</si>
  <si>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</si>
  <si>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</si>
  <si>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</si>
  <si>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</si>
  <si>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</si>
  <si>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</si>
  <si>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</si>
  <si>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</si>
  <si>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</si>
  <si>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</si>
  <si>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</si>
  <si>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</si>
  <si>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</si>
  <si>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</si>
  <si>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</si>
  <si>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</si>
  <si>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</si>
  <si>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</si>
  <si>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</si>
  <si>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</si>
  <si>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</si>
  <si>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</si>
  <si>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</si>
  <si>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</si>
  <si>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</si>
  <si>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</si>
  <si>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</si>
  <si>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</si>
  <si>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</si>
  <si>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</si>
  <si>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</si>
  <si>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</si>
  <si>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</si>
  <si>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</si>
  <si>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</si>
  <si>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</si>
  <si>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</si>
  <si>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</si>
  <si>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</si>
  <si>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</si>
  <si>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</si>
  <si>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</si>
  <si>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</si>
  <si>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</si>
  <si>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</si>
  <si>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</si>
  <si>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</si>
  <si>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</si>
  <si>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</si>
  <si>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</si>
  <si>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</si>
  <si>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</si>
  <si>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</si>
  <si>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</si>
  <si>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</si>
  <si>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</si>
  <si>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</si>
  <si>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</si>
  <si>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</si>
  <si>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</si>
  <si>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</si>
  <si>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</si>
  <si>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</si>
  <si>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</si>
  <si>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</si>
  <si>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</si>
  <si>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</si>
  <si>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</si>
  <si>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</si>
  <si>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</si>
  <si>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</si>
  <si>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</si>
  <si>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</si>
  <si>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</si>
  <si>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</si>
  <si>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</si>
  <si>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</si>
  <si>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</si>
  <si>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</si>
  <si>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</si>
  <si>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</si>
  <si>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</si>
  <si>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</si>
  <si>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</si>
  <si>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</si>
  <si>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</si>
  <si>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</si>
  <si>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</si>
  <si>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</si>
  <si>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</si>
  <si>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</si>
  <si>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</si>
  <si>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</si>
  <si>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</si>
  <si>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</si>
  <si>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</si>
  <si>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</si>
  <si>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</si>
  <si>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</si>
  <si>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</si>
  <si>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</si>
  <si>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</si>
  <si>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</si>
  <si>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</si>
  <si>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</si>
  <si>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</si>
  <si>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</si>
  <si>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</si>
  <si>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</si>
  <si>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</si>
  <si>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</si>
  <si>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</si>
  <si>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</si>
  <si>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</si>
  <si>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</si>
  <si>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</si>
  <si>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</si>
  <si>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</si>
  <si>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</si>
  <si>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</si>
  <si>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</si>
  <si>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</si>
  <si>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</si>
  <si>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</si>
  <si>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</si>
  <si>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</si>
  <si>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</si>
  <si>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</si>
  <si>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</si>
  <si>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</si>
  <si>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</si>
  <si>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</si>
  <si>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</si>
  <si>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</si>
  <si>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</si>
  <si>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</si>
  <si>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</si>
  <si>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</si>
  <si>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</si>
  <si>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</si>
  <si>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</si>
  <si>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</si>
  <si>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</si>
  <si>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</si>
  <si>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</si>
  <si>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</si>
  <si>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</si>
  <si>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</si>
  <si>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</si>
  <si>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</si>
  <si>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</si>
  <si>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</si>
  <si>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</si>
  <si>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</si>
  <si>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</si>
  <si>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</si>
  <si>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</si>
  <si>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</si>
  <si>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</si>
  <si>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</si>
  <si>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</si>
  <si>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</si>
  <si>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</si>
  <si>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</si>
  <si>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</si>
  <si>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</si>
  <si>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</si>
  <si>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</si>
  <si>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</si>
  <si>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</si>
  <si>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</si>
  <si>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</si>
  <si>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</si>
  <si>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</si>
  <si>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</si>
  <si>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</si>
  <si>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</si>
  <si>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</si>
  <si>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</si>
  <si>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</si>
  <si>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</si>
  <si>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</si>
  <si>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</si>
  <si>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</si>
  <si>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</si>
  <si>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</si>
  <si>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</si>
  <si>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</si>
  <si>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</si>
  <si>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</si>
  <si>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</si>
  <si>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</si>
  <si>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</si>
  <si>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</si>
  <si>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</si>
  <si>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</si>
  <si>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</si>
  <si>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</si>
  <si>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</si>
  <si>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</si>
  <si>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</si>
  <si>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</si>
  <si>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</si>
  <si>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</si>
  <si>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</si>
  <si>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</si>
  <si>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</si>
  <si>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</si>
  <si>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</si>
  <si>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</si>
  <si>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</si>
  <si>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</si>
  <si>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</si>
  <si>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</si>
  <si>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</si>
  <si>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</si>
  <si>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</si>
  <si>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</si>
  <si>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</si>
  <si>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</si>
  <si>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</si>
  <si>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</si>
  <si>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</si>
  <si>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</si>
  <si>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</si>
  <si>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</si>
  <si>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</si>
  <si>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</si>
  <si>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</si>
  <si>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</si>
  <si>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</si>
  <si>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</si>
  <si>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</si>
  <si>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</si>
  <si>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</si>
  <si>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</si>
  <si>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</si>
  <si>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</si>
  <si>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</si>
  <si>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</si>
  <si>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</si>
  <si>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</si>
  <si>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</si>
  <si>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</si>
  <si>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</si>
  <si>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</si>
  <si>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</si>
  <si>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</si>
  <si>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</si>
  <si>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</si>
  <si>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</si>
  <si>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</si>
  <si>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</si>
  <si>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</si>
  <si>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</si>
  <si>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</si>
  <si>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</si>
  <si>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</si>
  <si>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</si>
  <si>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</si>
  <si>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</si>
  <si>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</si>
  <si>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</si>
  <si>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</si>
  <si>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</si>
  <si>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</si>
  <si>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</si>
  <si>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</si>
  <si>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</si>
  <si>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</si>
  <si>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</si>
  <si>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</si>
  <si>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</si>
  <si>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</si>
  <si>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</si>
  <si>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</si>
  <si>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</si>
  <si>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</si>
  <si>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</si>
  <si>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</si>
  <si>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</si>
  <si>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</si>
  <si>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</si>
  <si>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</si>
  <si>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</si>
  <si>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</si>
  <si>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</si>
  <si>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</si>
  <si>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</si>
  <si>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</si>
  <si>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</si>
  <si>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</si>
  <si>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</si>
  <si>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</si>
  <si>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</si>
  <si>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</si>
  <si>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</si>
  <si>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</si>
  <si>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</si>
  <si>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</si>
  <si>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</si>
  <si>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</si>
  <si>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</si>
  <si>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</si>
  <si>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</si>
  <si>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</si>
  <si>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</si>
  <si>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</si>
  <si>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</si>
  <si>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</si>
  <si>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</si>
  <si>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</si>
  <si>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</si>
  <si>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</si>
  <si>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</si>
  <si>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</si>
  <si>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</si>
  <si>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</si>
  <si>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</si>
  <si>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</si>
  <si>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</si>
  <si>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</si>
  <si>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</si>
  <si>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</si>
  <si>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</si>
  <si>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</si>
  <si>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</si>
  <si>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</si>
  <si>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</si>
  <si>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</si>
  <si>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</si>
  <si>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</si>
  <si>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</si>
  <si>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</si>
  <si>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</si>
  <si>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</si>
  <si>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</si>
  <si>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</si>
  <si>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</si>
  <si>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</si>
  <si>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</si>
  <si>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</si>
  <si>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</si>
  <si>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</si>
  <si>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</si>
  <si>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</si>
  <si>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</si>
  <si>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</si>
  <si>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</si>
  <si>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</si>
  <si>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</si>
  <si>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</si>
  <si>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</si>
  <si>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</si>
  <si>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</si>
  <si>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</si>
  <si>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</si>
  <si>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</si>
  <si>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</si>
  <si>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</si>
  <si>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</si>
  <si>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</si>
  <si>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</si>
  <si>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</si>
  <si>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</si>
  <si>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</si>
  <si>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</si>
  <si>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</si>
  <si>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</si>
  <si>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</si>
  <si>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</si>
  <si>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</si>
  <si>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</si>
  <si>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</si>
  <si>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</si>
  <si>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</si>
  <si>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</si>
  <si>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</si>
  <si>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</si>
  <si>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</si>
  <si>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</si>
  <si>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</si>
  <si>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</si>
  <si>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</si>
  <si>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</si>
  <si>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</si>
  <si>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</si>
  <si>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</si>
  <si>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</si>
  <si>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</si>
  <si>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</si>
  <si>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</si>
  <si>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</si>
  <si>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</si>
  <si>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</si>
  <si>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</si>
  <si>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</si>
  <si>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</si>
  <si>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</si>
  <si>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</si>
  <si>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</si>
  <si>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</si>
  <si>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</si>
  <si>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</si>
  <si>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</si>
  <si>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</si>
  <si>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</si>
  <si>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</si>
  <si>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</si>
  <si>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</si>
  <si>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</si>
  <si>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</si>
  <si>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</si>
  <si>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</si>
  <si>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</si>
  <si>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</si>
  <si>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</si>
  <si>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</si>
  <si>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</si>
  <si>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</si>
  <si>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</si>
  <si>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</si>
  <si>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</si>
  <si>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</si>
  <si>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</si>
  <si>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</si>
  <si>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</si>
  <si>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</si>
  <si>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</si>
  <si>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</si>
  <si>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</si>
  <si>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</si>
  <si>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</si>
  <si>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</si>
  <si>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</si>
  <si>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</si>
  <si>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</si>
  <si>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</si>
  <si>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</si>
  <si>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</si>
  <si>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</si>
  <si>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</si>
  <si>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</si>
  <si>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</si>
  <si>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</si>
  <si>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</si>
  <si>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</si>
  <si>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</si>
  <si>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</si>
  <si>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</si>
  <si>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</si>
  <si>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</si>
  <si>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</si>
  <si>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</si>
  <si>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</si>
  <si>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</si>
  <si>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</si>
  <si>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</si>
  <si>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</si>
  <si>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</si>
  <si>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</si>
  <si>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</si>
  <si>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</si>
  <si>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</si>
  <si>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</si>
  <si>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</si>
  <si>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</si>
  <si>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</si>
  <si>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</si>
  <si>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</si>
  <si>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</si>
  <si>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</si>
  <si>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</si>
  <si>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</si>
  <si>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</si>
  <si>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</si>
  <si>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</si>
  <si>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</si>
  <si>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</si>
  <si>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</si>
  <si>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</si>
  <si>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</si>
  <si>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</si>
  <si>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</si>
  <si>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</si>
  <si>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</si>
  <si>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</si>
  <si>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</si>
  <si>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</si>
  <si>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</si>
  <si>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</si>
  <si>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</si>
  <si>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</si>
  <si>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</si>
  <si>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</si>
  <si>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</si>
  <si>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</si>
  <si>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</si>
  <si>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</si>
  <si>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</si>
  <si>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</si>
  <si>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</si>
  <si>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</si>
  <si>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</si>
  <si>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</si>
  <si>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</si>
  <si>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</si>
  <si>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</si>
  <si>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</si>
  <si>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</si>
  <si>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</si>
  <si>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</si>
  <si>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</si>
  <si>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</si>
  <si>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</si>
  <si>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</si>
  <si>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</si>
  <si>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</si>
  <si>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</si>
  <si>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</si>
  <si>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</si>
  <si>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</si>
  <si>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</si>
  <si>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</si>
  <si>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</si>
  <si>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</si>
  <si>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</si>
  <si>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</si>
  <si>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</si>
  <si>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</si>
  <si>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</si>
  <si>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</si>
  <si>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</si>
  <si>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</si>
  <si>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</si>
  <si>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</si>
  <si>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</si>
  <si>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</si>
  <si>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</si>
  <si>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</si>
  <si>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</si>
  <si>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</si>
  <si>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</si>
  <si>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</si>
  <si>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</si>
  <si>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</si>
  <si>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</si>
  <si>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</si>
  <si>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</si>
  <si>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</si>
  <si>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</si>
  <si>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</si>
  <si>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</si>
  <si>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</si>
  <si>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</si>
  <si>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</si>
  <si>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</si>
  <si>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</si>
  <si>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</si>
  <si>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</si>
  <si>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</si>
  <si>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</si>
  <si>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</si>
  <si>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</si>
  <si>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</si>
  <si>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</si>
  <si>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</si>
  <si>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</si>
  <si>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</si>
  <si>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</si>
  <si>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</si>
  <si>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</si>
  <si>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</si>
  <si>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</si>
  <si>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</si>
  <si>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</si>
  <si>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</si>
  <si>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</si>
  <si>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</si>
  <si>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</si>
  <si>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</si>
  <si>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</si>
  <si>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</si>
  <si>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</si>
  <si>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</si>
  <si>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</si>
  <si>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</si>
  <si>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</si>
  <si>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</si>
  <si>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</si>
  <si>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</si>
  <si>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</si>
  <si>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</si>
  <si>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</si>
  <si>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</si>
  <si>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</si>
  <si>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</si>
  <si>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</si>
  <si>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</si>
  <si>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</si>
  <si>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</si>
  <si>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</si>
  <si>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</si>
  <si>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</si>
  <si>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</si>
  <si>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</si>
  <si>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</si>
  <si>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</si>
  <si>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</si>
  <si>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</si>
  <si>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</si>
  <si>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</si>
  <si>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</si>
  <si>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</si>
  <si>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</si>
  <si>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</si>
  <si>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</si>
  <si>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</si>
  <si>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</si>
  <si>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</si>
  <si>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</si>
  <si>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</si>
  <si>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</si>
  <si>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</si>
  <si>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</si>
  <si>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</si>
  <si>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</si>
  <si>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</si>
  <si>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</si>
  <si>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</si>
  <si>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</si>
  <si>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</si>
  <si>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</si>
  <si>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</si>
  <si>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</si>
  <si>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</si>
  <si>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</si>
  <si>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</si>
  <si>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</si>
  <si>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</si>
  <si>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</si>
  <si>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</si>
  <si>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</si>
  <si>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</si>
  <si>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</si>
  <si>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</si>
  <si>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</si>
  <si>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</si>
  <si>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</si>
  <si>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</si>
  <si>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</si>
  <si>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</si>
  <si>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</si>
  <si>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</si>
  <si>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</si>
  <si>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</si>
  <si>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</si>
  <si>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</si>
  <si>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</si>
  <si>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</si>
  <si>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</si>
  <si>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</si>
  <si>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</si>
  <si>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</si>
  <si>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</si>
  <si>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</si>
  <si>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</si>
  <si>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</si>
  <si>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</si>
  <si>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</si>
  <si>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</si>
  <si>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</si>
  <si>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</si>
  <si>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</si>
  <si>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</si>
  <si>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</si>
  <si>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</si>
  <si>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</si>
  <si>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</si>
  <si>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</si>
  <si>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</si>
  <si>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</si>
  <si>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</si>
  <si>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</si>
  <si>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</si>
  <si>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</si>
  <si>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</si>
  <si>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</si>
  <si>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</si>
  <si>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</si>
  <si>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</si>
  <si>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</si>
  <si>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</si>
  <si>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</si>
  <si>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</si>
  <si>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</si>
  <si>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</si>
  <si>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</si>
  <si>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</si>
  <si>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</si>
  <si>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</si>
  <si>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</si>
  <si>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</si>
  <si>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</si>
  <si>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</si>
  <si>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</si>
  <si>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</si>
  <si>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</si>
  <si>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</si>
  <si>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</si>
  <si>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</si>
  <si>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</si>
  <si>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</si>
  <si>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</si>
  <si>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</si>
  <si>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</si>
  <si>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</si>
  <si>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</si>
  <si>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</si>
  <si>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</si>
  <si>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</si>
  <si>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</si>
  <si>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</si>
  <si>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</si>
  <si>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</si>
  <si>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</si>
  <si>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</si>
  <si>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</si>
  <si>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</si>
  <si>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</si>
  <si>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</si>
  <si>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</si>
  <si>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</si>
  <si>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</si>
  <si>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</si>
  <si>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</si>
  <si>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</si>
  <si>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</si>
  <si>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</si>
  <si>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</si>
  <si>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</si>
  <si>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</si>
  <si>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</si>
  <si>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</si>
  <si>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</si>
  <si>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</si>
  <si>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</si>
  <si>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</si>
  <si>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</si>
  <si>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</si>
  <si>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</si>
  <si>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</si>
  <si>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</si>
  <si>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</si>
  <si>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</si>
  <si>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</si>
  <si>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</si>
  <si>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</si>
  <si>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</si>
  <si>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</si>
  <si>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</si>
  <si>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</si>
  <si>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</si>
  <si>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</si>
  <si>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</si>
  <si>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</si>
  <si>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</si>
  <si>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</si>
  <si>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</si>
  <si>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</si>
  <si>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</si>
  <si>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</si>
  <si>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</si>
  <si>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</si>
  <si>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</si>
  <si>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</si>
  <si>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</si>
  <si>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</si>
  <si>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</si>
  <si>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</si>
  <si>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</si>
  <si>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</si>
  <si>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</si>
  <si>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</si>
  <si>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</si>
  <si>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</si>
  <si>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</si>
  <si>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</si>
  <si>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</si>
  <si>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</si>
  <si>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</si>
  <si>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</si>
  <si>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</si>
  <si>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</si>
  <si>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</si>
  <si>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</si>
  <si>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</si>
  <si>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</si>
  <si>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</si>
  <si>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</si>
  <si>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</si>
  <si>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</si>
  <si>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</si>
  <si>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</si>
  <si>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</si>
  <si>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</si>
  <si>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</si>
  <si>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</si>
  <si>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</si>
  <si>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</si>
  <si>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</si>
  <si>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</si>
  <si>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</si>
  <si>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</si>
  <si>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</si>
  <si>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</si>
  <si>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</si>
  <si>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</si>
  <si>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</si>
  <si>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</si>
  <si>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</si>
  <si>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</si>
  <si>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</si>
  <si>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</si>
  <si>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</si>
  <si>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</si>
  <si>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</si>
  <si>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</si>
  <si>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</si>
  <si>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</si>
  <si>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</si>
  <si>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</si>
  <si>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</si>
  <si>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</si>
  <si>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</si>
  <si>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</si>
  <si>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</si>
  <si>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</si>
  <si>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</si>
  <si>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</si>
  <si>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</si>
  <si>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</si>
  <si>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</si>
  <si>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</si>
  <si>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</si>
  <si>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</si>
  <si>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</si>
  <si>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</si>
  <si>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</si>
  <si>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</si>
  <si>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</si>
  <si>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</si>
  <si>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</si>
  <si>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</si>
  <si>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</si>
  <si>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</si>
  <si>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</si>
  <si>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</si>
  <si>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</si>
  <si>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</si>
  <si>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</si>
  <si>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</si>
  <si>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</si>
  <si>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</si>
  <si>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</si>
  <si>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</si>
  <si>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</si>
  <si>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</si>
  <si>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</si>
  <si>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</si>
  <si>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</si>
  <si>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</si>
  <si>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</si>
  <si>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</si>
  <si>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</si>
  <si>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</si>
  <si>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</si>
  <si>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</si>
  <si>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</si>
  <si>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</si>
  <si>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</si>
  <si>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</si>
  <si>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</si>
  <si>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</si>
  <si>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</si>
  <si>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</si>
  <si>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</si>
  <si>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</si>
  <si>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</si>
  <si>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</si>
  <si>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</si>
  <si>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</si>
  <si>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</si>
  <si>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</si>
  <si>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</si>
  <si>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</si>
  <si>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</si>
  <si>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</si>
  <si>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</si>
  <si>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</si>
  <si>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</si>
  <si>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</si>
  <si>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</si>
  <si>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</si>
  <si>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</si>
  <si>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</si>
  <si>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</si>
  <si>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</si>
  <si>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</si>
  <si>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</si>
  <si>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</si>
  <si>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</si>
  <si>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</si>
  <si>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</si>
  <si>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</si>
  <si>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</si>
  <si>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</si>
  <si>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</si>
  <si>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</si>
  <si>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</si>
  <si>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</si>
  <si>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</si>
  <si>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</si>
  <si>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</si>
  <si>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</si>
  <si>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</si>
  <si>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</si>
  <si>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</si>
  <si>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</si>
  <si>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</si>
  <si>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</si>
  <si>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</si>
  <si>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</si>
  <si>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</si>
  <si>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</si>
  <si>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</si>
  <si>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</si>
  <si>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</si>
  <si>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</si>
  <si>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</si>
  <si>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</si>
  <si>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</si>
  <si>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</si>
  <si>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</si>
  <si>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</si>
  <si>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</si>
  <si>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</si>
  <si>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</si>
  <si>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</si>
  <si>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</si>
  <si>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</si>
  <si>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</si>
  <si>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</si>
  <si>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</si>
  <si>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</si>
  <si>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</si>
  <si>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</si>
  <si>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</si>
  <si>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</si>
  <si>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</si>
  <si>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</si>
  <si>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</si>
  <si>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</si>
  <si>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</si>
  <si>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</si>
  <si>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</si>
  <si>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</si>
  <si>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</si>
  <si>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</si>
  <si>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</si>
  <si>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</si>
  <si>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</si>
  <si>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</si>
  <si>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</si>
  <si>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</si>
  <si>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</si>
  <si>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</si>
  <si>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</si>
  <si>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</si>
  <si>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</si>
  <si>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</si>
  <si>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</si>
  <si>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</si>
  <si>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</si>
  <si>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</si>
  <si>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</si>
  <si>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</si>
  <si>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</si>
  <si>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</si>
  <si>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</si>
  <si>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</si>
  <si>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</si>
  <si>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</si>
  <si>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</si>
  <si>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</si>
  <si>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</si>
  <si>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</si>
  <si>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</si>
  <si>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</si>
  <si>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</si>
  <si>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</si>
  <si>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</si>
  <si>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</si>
  <si>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</si>
  <si>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</si>
  <si>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</si>
  <si>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</si>
  <si>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</si>
  <si>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</si>
  <si>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</si>
  <si>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</si>
  <si>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</si>
  <si>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</si>
  <si>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</si>
  <si>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</si>
  <si>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</si>
  <si>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</si>
  <si>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</si>
  <si>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</si>
  <si>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</si>
  <si>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</si>
  <si>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</si>
  <si>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</si>
  <si>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</si>
  <si>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</si>
  <si>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</si>
  <si>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</si>
  <si>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</si>
  <si>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</si>
  <si>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</si>
  <si>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</si>
  <si>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</si>
  <si>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</si>
  <si>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</si>
  <si>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</si>
  <si>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</si>
  <si>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</si>
  <si>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</si>
  <si>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</si>
  <si>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</si>
  <si>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</si>
  <si>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</si>
  <si>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</si>
  <si>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</si>
  <si>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</si>
  <si>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</si>
  <si>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</si>
  <si>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</si>
  <si>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</si>
  <si>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</si>
  <si>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</si>
  <si>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</si>
  <si>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</si>
  <si>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</si>
  <si>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</si>
  <si>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</si>
  <si>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</si>
  <si>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</si>
  <si>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</si>
  <si>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</si>
  <si>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</si>
  <si>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</si>
  <si>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</si>
  <si>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</si>
  <si>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</si>
  <si>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</si>
  <si>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</si>
  <si>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</si>
  <si>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</si>
  <si>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</si>
  <si>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</si>
  <si>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</si>
  <si>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</si>
  <si>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</si>
  <si>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</si>
  <si>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</si>
  <si>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</si>
  <si>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</si>
  <si>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</si>
  <si>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</si>
  <si>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</si>
  <si>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</si>
  <si>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</si>
  <si>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</si>
  <si>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</si>
  <si>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</si>
  <si>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</si>
  <si>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</si>
  <si>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</si>
  <si>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</si>
  <si>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</si>
  <si>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</si>
  <si>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</si>
  <si>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</si>
  <si>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</si>
  <si>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</si>
  <si>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</si>
  <si>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</si>
  <si>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</si>
  <si>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</si>
  <si>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</si>
  <si>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</si>
  <si>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</si>
  <si>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</si>
  <si>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</si>
  <si>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</si>
  <si>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</si>
  <si>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</si>
  <si>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</si>
  <si>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</si>
  <si>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</si>
  <si>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</si>
  <si>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</si>
  <si>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</si>
  <si>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</si>
  <si>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</si>
  <si>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</si>
  <si>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</si>
  <si>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</si>
  <si>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</si>
  <si>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</si>
  <si>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</si>
  <si>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</si>
  <si>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</si>
  <si>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</si>
  <si>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</si>
  <si>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</si>
  <si>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</si>
  <si>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</si>
  <si>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</si>
  <si>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</si>
  <si>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</si>
  <si>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</si>
  <si>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</si>
  <si>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</si>
  <si>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</si>
  <si>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</si>
  <si>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</si>
  <si>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</si>
  <si>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</si>
  <si>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</si>
  <si>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</si>
  <si>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</si>
  <si>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</si>
  <si>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</si>
  <si>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</si>
  <si>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</si>
  <si>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</si>
  <si>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</si>
  <si>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</si>
  <si>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</si>
  <si>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</si>
  <si>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</si>
  <si>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</si>
  <si>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</si>
  <si>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</si>
  <si>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</si>
  <si>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</si>
  <si>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</si>
  <si>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</si>
  <si>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</si>
  <si>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</si>
  <si>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</si>
  <si>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</si>
  <si>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</si>
  <si>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</si>
  <si>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</si>
  <si>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</si>
  <si>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</si>
  <si>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</si>
  <si>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</si>
  <si>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</si>
  <si>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</si>
  <si>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</si>
  <si>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</si>
  <si>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</si>
  <si>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</si>
  <si>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</si>
  <si>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</si>
  <si>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</si>
  <si>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</si>
  <si>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</si>
  <si>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</si>
  <si>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</si>
  <si>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</si>
  <si>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</si>
  <si>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</si>
  <si>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</si>
  <si>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</si>
  <si>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</si>
  <si>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</si>
  <si>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</si>
  <si>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</si>
  <si>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</si>
  <si>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</si>
  <si>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</si>
  <si>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</si>
  <si>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</si>
  <si>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</si>
  <si>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</si>
  <si>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</si>
  <si>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</si>
  <si>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</si>
  <si>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</si>
  <si>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</si>
  <si>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</si>
  <si>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</si>
  <si>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</si>
  <si>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</si>
  <si>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</si>
  <si>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</si>
  <si>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</si>
  <si>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</si>
  <si>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</si>
  <si>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</si>
  <si>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</si>
  <si>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</si>
  <si>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</si>
  <si>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</si>
  <si>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</si>
  <si>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</si>
  <si>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</si>
  <si>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</si>
  <si>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</si>
  <si>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</si>
  <si>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</si>
  <si>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</si>
  <si>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</si>
  <si>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</si>
  <si>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</si>
  <si>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</si>
  <si>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</si>
  <si>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</si>
  <si>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</si>
  <si>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</si>
  <si>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</si>
  <si>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</si>
  <si>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</si>
  <si>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</si>
  <si>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</si>
  <si>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</si>
  <si>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</si>
  <si>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</si>
  <si>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</si>
  <si>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</si>
  <si>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</si>
  <si>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</si>
  <si>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</si>
  <si>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</si>
  <si>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</si>
  <si>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</si>
  <si>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</si>
  <si>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</si>
  <si>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</si>
  <si>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</si>
  <si>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</si>
  <si>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</si>
  <si>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</si>
  <si>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</si>
  <si>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</si>
  <si>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</si>
  <si>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</si>
  <si>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</si>
  <si>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</si>
  <si>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</si>
  <si>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</si>
  <si>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</si>
  <si>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</si>
  <si>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</si>
  <si>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</si>
  <si>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</si>
  <si>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</si>
  <si>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</si>
  <si>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</si>
  <si>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</si>
  <si>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</si>
  <si>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</si>
  <si>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</si>
  <si>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</si>
  <si>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</si>
  <si>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</si>
  <si>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</si>
  <si>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</si>
  <si>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</si>
  <si>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</si>
  <si>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</si>
  <si>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</si>
  <si>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</si>
  <si>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</si>
  <si>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</si>
  <si>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</si>
  <si>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</si>
  <si>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</si>
  <si>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</si>
  <si>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</si>
  <si>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</si>
  <si>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</si>
  <si>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</si>
  <si>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</si>
  <si>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</si>
  <si>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</si>
  <si>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</si>
  <si>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</si>
  <si>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</si>
  <si>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</si>
  <si>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</si>
  <si>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</si>
  <si>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</si>
  <si>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</si>
  <si>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</si>
  <si>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</si>
  <si>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</si>
  <si>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</si>
  <si>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</si>
  <si>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</si>
  <si>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</si>
  <si>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</si>
  <si>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</si>
  <si>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</si>
  <si>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</si>
  <si>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</si>
  <si>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</si>
  <si>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</si>
  <si>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</si>
  <si>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</si>
  <si>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</si>
  <si>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</si>
  <si>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</si>
  <si>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</si>
  <si>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</si>
  <si>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</si>
  <si>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</si>
  <si>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</si>
  <si>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</si>
  <si>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</si>
  <si>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</si>
  <si>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</si>
  <si>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</si>
  <si>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</si>
  <si>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</si>
  <si>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</si>
  <si>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</si>
  <si>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</si>
  <si>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</si>
  <si>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</si>
  <si>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</si>
  <si>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</si>
  <si>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</si>
  <si>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</si>
  <si>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</si>
  <si>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</si>
  <si>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</si>
  <si>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</si>
  <si>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</si>
  <si>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</si>
  <si>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</si>
  <si>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</si>
  <si>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</si>
  <si>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</si>
  <si>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</si>
  <si>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</si>
  <si>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</si>
  <si>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</si>
  <si>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</si>
  <si>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</si>
  <si>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</si>
  <si>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</si>
  <si>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</si>
  <si>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</si>
  <si>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</si>
  <si>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</si>
  <si>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</si>
  <si>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</si>
  <si>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</si>
  <si>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</si>
  <si>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</si>
  <si>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</si>
  <si>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</si>
  <si>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</si>
  <si>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</si>
  <si>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</si>
  <si>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</si>
  <si>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</si>
  <si>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</si>
  <si>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</si>
  <si>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</si>
  <si>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</si>
  <si>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</si>
  <si>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</si>
  <si>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</si>
  <si>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</si>
  <si>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</si>
  <si>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</si>
  <si>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</si>
  <si>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</si>
  <si>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</si>
  <si>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</si>
  <si>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</si>
  <si>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</si>
  <si>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</si>
  <si>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</si>
  <si>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</si>
  <si>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</si>
  <si>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</si>
  <si>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</si>
  <si>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</si>
  <si>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</si>
  <si>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</si>
  <si>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</si>
  <si>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</si>
  <si>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</si>
  <si>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</si>
  <si>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</si>
  <si>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</si>
  <si>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</si>
  <si>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</si>
  <si>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</si>
  <si>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</si>
  <si>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</si>
  <si>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</si>
  <si>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</si>
  <si>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</si>
  <si>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</si>
  <si>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</si>
  <si>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</si>
  <si>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</si>
  <si>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</si>
  <si>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</si>
  <si>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</si>
  <si>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</si>
  <si>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</si>
  <si>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</si>
  <si>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</si>
  <si>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</si>
  <si>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</si>
  <si>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</si>
  <si>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</si>
  <si>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</si>
  <si>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</si>
  <si>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</si>
  <si>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</si>
  <si>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</si>
  <si>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</si>
  <si>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</si>
  <si>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</si>
  <si>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</si>
  <si>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</si>
  <si>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</si>
  <si>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</si>
  <si>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</si>
  <si>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</si>
  <si>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</si>
  <si>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</si>
  <si>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</si>
  <si>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</si>
  <si>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</si>
  <si>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</si>
  <si>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</si>
  <si>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</si>
  <si>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</si>
  <si>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</si>
  <si>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</si>
  <si>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</si>
  <si>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</si>
  <si>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</si>
  <si>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</si>
  <si>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</si>
  <si>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</si>
  <si>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</si>
  <si>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</si>
  <si>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</si>
  <si>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</si>
  <si>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</si>
  <si>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</si>
  <si>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</si>
  <si>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</si>
  <si>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</si>
  <si>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</si>
  <si>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</si>
  <si>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</si>
  <si>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</si>
  <si>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</si>
  <si>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</si>
  <si>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</si>
  <si>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</si>
  <si>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</si>
  <si>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</si>
  <si>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</si>
  <si>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</si>
  <si>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</si>
  <si>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</si>
  <si>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</si>
  <si>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</si>
  <si>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</si>
  <si>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</si>
  <si>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</si>
  <si>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</si>
  <si>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</si>
  <si>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</si>
  <si>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</si>
  <si>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</si>
  <si>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</si>
  <si>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</si>
  <si>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</si>
  <si>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</si>
  <si>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</si>
  <si>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</si>
  <si>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</si>
  <si>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</si>
  <si>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</si>
  <si>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</si>
  <si>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</si>
  <si>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</si>
  <si>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</si>
  <si>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</si>
  <si>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</si>
  <si>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</si>
  <si>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</si>
  <si>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</si>
  <si>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</si>
  <si>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</si>
  <si>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</si>
  <si>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</si>
  <si>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</si>
  <si>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</si>
  <si>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</si>
  <si>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</si>
  <si>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</si>
  <si>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</si>
  <si>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</si>
  <si>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</si>
  <si>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</si>
  <si>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</si>
  <si>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</si>
  <si>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</si>
  <si>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</si>
  <si>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</si>
  <si>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</si>
  <si>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</si>
  <si>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</si>
  <si>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</si>
  <si>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</si>
  <si>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</si>
  <si>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</si>
  <si>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</si>
  <si>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</si>
  <si>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</si>
  <si>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</si>
  <si>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</si>
  <si>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</si>
  <si>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</si>
  <si>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</si>
  <si>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</si>
  <si>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</si>
  <si>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</si>
  <si>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</si>
  <si>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</si>
  <si>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</si>
  <si>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</si>
  <si>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</si>
  <si>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</si>
  <si>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</si>
  <si>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</si>
  <si>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</si>
  <si>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</si>
  <si>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</si>
  <si>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</si>
  <si>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</si>
  <si>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</si>
  <si>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</si>
  <si>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</si>
  <si>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</si>
  <si>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</si>
  <si>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</si>
  <si>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</si>
  <si>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</si>
  <si>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</si>
  <si>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</si>
  <si>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</si>
  <si>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</si>
  <si>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</si>
  <si>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</si>
  <si>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</si>
  <si>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</si>
  <si>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</si>
  <si>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</si>
  <si>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</si>
  <si>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</si>
  <si>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</si>
  <si>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</si>
  <si>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</si>
  <si>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</si>
  <si>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</si>
  <si>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</si>
  <si>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</si>
  <si>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</si>
  <si>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</si>
  <si>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</si>
  <si>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</si>
  <si>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</si>
  <si>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</si>
  <si>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</si>
  <si>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</si>
  <si>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</si>
  <si>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</si>
  <si>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</si>
  <si>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</si>
  <si>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</si>
  <si>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</si>
  <si>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</si>
  <si>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</si>
  <si>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</si>
  <si>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</si>
  <si>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</si>
  <si>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</si>
  <si>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</si>
  <si>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</si>
  <si>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</si>
  <si>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</si>
  <si>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</si>
  <si>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</si>
  <si>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</si>
  <si>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</si>
  <si>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</si>
  <si>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</si>
  <si>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</si>
  <si>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</si>
  <si>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</si>
  <si>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</si>
  <si>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</si>
  <si>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</si>
  <si>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</si>
  <si>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</si>
  <si>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</si>
  <si>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</si>
  <si>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</si>
  <si>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</si>
  <si>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</si>
  <si>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</si>
  <si>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</si>
  <si>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</si>
  <si>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</si>
  <si>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</si>
  <si>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</si>
  <si>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</si>
  <si>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</si>
  <si>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</si>
  <si>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</si>
  <si>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</si>
  <si>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</si>
  <si>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</si>
  <si>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</si>
  <si>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</si>
  <si>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</si>
  <si>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</si>
  <si>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</si>
  <si>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</si>
  <si>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</si>
  <si>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</si>
  <si>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</si>
  <si>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</si>
  <si>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</si>
  <si>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</si>
  <si>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</si>
  <si>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</si>
  <si>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</si>
  <si>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</si>
  <si>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</si>
  <si>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</si>
  <si>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</si>
  <si>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</si>
  <si>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</si>
  <si>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</si>
  <si>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</si>
  <si>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</si>
  <si>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</si>
  <si>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</si>
  <si>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</si>
  <si>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</si>
  <si>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</si>
  <si>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</si>
  <si>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</si>
  <si>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</si>
  <si>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</si>
  <si>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</si>
  <si>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</si>
  <si>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</si>
  <si>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</si>
  <si>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</si>
  <si>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</si>
  <si>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</si>
  <si>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</si>
  <si>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</si>
  <si>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</si>
  <si>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</si>
  <si>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</si>
  <si>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</si>
  <si>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</si>
  <si>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</si>
  <si>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</si>
  <si>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</si>
  <si>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</si>
  <si>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</si>
  <si>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</si>
  <si>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</si>
  <si>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</si>
  <si>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</si>
  <si>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</si>
  <si>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</si>
  <si>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</si>
  <si>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</si>
  <si>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</si>
  <si>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</si>
  <si>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</si>
  <si>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</si>
  <si>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</si>
  <si>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</si>
  <si>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</si>
  <si>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</si>
  <si>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</si>
  <si>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</si>
  <si>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</si>
  <si>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</si>
  <si>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</si>
  <si>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</si>
  <si>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</si>
  <si>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</si>
  <si>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</si>
  <si>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</si>
  <si>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</si>
  <si>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</si>
  <si>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</si>
  <si>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</si>
  <si>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</si>
  <si>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</si>
  <si>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</si>
  <si>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</si>
  <si>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</si>
  <si>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</si>
  <si>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</si>
  <si>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</si>
  <si>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</si>
  <si>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</si>
  <si>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</si>
  <si>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</si>
  <si>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</si>
  <si>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</si>
  <si>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</si>
  <si>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</si>
  <si>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</si>
  <si>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</si>
  <si>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</si>
  <si>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</si>
  <si>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</si>
  <si>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</si>
  <si>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</si>
  <si>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</si>
  <si>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</si>
  <si>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</si>
  <si>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</si>
  <si>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</si>
  <si>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</si>
  <si>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</si>
  <si>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</si>
  <si>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</si>
  <si>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</si>
  <si>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</si>
  <si>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</si>
  <si>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</si>
  <si>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</si>
  <si>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</si>
  <si>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</si>
  <si>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</si>
  <si>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</si>
  <si>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</si>
  <si>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</si>
  <si>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</si>
  <si>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</si>
  <si>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</si>
  <si>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</si>
  <si>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</si>
  <si>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</si>
  <si>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</si>
  <si>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</si>
  <si>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</si>
  <si>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</si>
  <si>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</si>
  <si>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</si>
  <si>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</si>
  <si>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</si>
  <si>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</si>
  <si>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</si>
  <si>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</si>
  <si>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</si>
  <si>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</si>
  <si>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</si>
  <si>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</si>
  <si>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</si>
  <si>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</si>
  <si>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</si>
  <si>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</si>
  <si>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</si>
  <si>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</si>
  <si>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</si>
  <si>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</si>
  <si>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</si>
  <si>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</si>
  <si>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</si>
  <si>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</si>
  <si>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</si>
  <si>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</si>
  <si>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</si>
  <si>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</si>
  <si>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</si>
  <si>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</si>
  <si>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</si>
  <si>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</si>
  <si>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</si>
  <si>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</si>
  <si>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</si>
  <si>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</si>
  <si>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</si>
  <si>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</si>
  <si>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</si>
  <si>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</si>
  <si>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</si>
  <si>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</si>
  <si>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</si>
  <si>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</si>
  <si>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</si>
  <si>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</si>
  <si>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</si>
  <si>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</si>
  <si>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</si>
  <si>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</si>
  <si>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</si>
  <si>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</si>
  <si>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</si>
  <si>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</si>
  <si>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</si>
  <si>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</si>
  <si>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</si>
  <si>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</si>
  <si>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</si>
  <si>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</si>
  <si>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</si>
  <si>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</si>
  <si>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</si>
  <si>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</si>
  <si>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</si>
  <si>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</si>
  <si>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</si>
  <si>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</si>
  <si>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</si>
  <si>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</si>
  <si>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</si>
  <si>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</si>
  <si>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</si>
  <si>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</si>
  <si>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</si>
  <si>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</si>
  <si>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</si>
  <si>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</si>
  <si>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</si>
  <si>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</si>
  <si>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</si>
  <si>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</si>
  <si>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</si>
  <si>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</si>
  <si>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</si>
  <si>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</si>
  <si>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</si>
  <si>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</si>
  <si>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</si>
  <si>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</si>
  <si>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</si>
  <si>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</si>
  <si>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</si>
  <si>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</si>
  <si>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</si>
  <si>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</si>
  <si>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</si>
  <si>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</si>
  <si>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</si>
  <si>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</si>
  <si>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</si>
  <si>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</si>
  <si>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</si>
  <si>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</si>
  <si>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</si>
  <si>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</si>
  <si>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</si>
  <si>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</si>
  <si>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</si>
  <si>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</si>
  <si>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</si>
  <si>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</si>
  <si>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</si>
  <si>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</si>
  <si>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</si>
  <si>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</si>
  <si>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</si>
  <si>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</si>
  <si>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</si>
  <si>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</si>
  <si>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</si>
  <si>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</si>
  <si>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</si>
  <si>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</si>
  <si>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</si>
  <si>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</si>
  <si>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</si>
  <si>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</si>
  <si>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</si>
  <si>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</si>
  <si>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</si>
  <si>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</si>
  <si>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</si>
  <si>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</si>
  <si>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</si>
  <si>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</si>
  <si>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</si>
  <si>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</si>
  <si>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</si>
  <si>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</si>
  <si>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</si>
  <si>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</si>
  <si>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</si>
  <si>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</si>
  <si>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</si>
  <si>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</si>
  <si>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</si>
  <si>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</si>
  <si>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</si>
  <si>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</si>
  <si>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</si>
  <si>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</si>
  <si>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</si>
  <si>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</si>
  <si>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</si>
  <si>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</si>
  <si>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</si>
  <si>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</si>
  <si>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</si>
  <si>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</si>
  <si>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</si>
  <si>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</si>
  <si>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</si>
  <si>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</si>
  <si>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</si>
  <si>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</si>
  <si>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</si>
  <si>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</si>
  <si>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</si>
  <si>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</si>
  <si>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</si>
  <si>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</si>
  <si>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</si>
  <si>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</si>
  <si>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</si>
  <si>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</si>
  <si>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</si>
  <si>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</si>
  <si>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</si>
  <si>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</si>
  <si>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</si>
  <si>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</si>
  <si>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</si>
  <si>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</si>
  <si>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</si>
  <si>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</si>
  <si>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</si>
  <si>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</si>
  <si>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</si>
  <si>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</si>
  <si>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</si>
  <si>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</si>
  <si>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</si>
  <si>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</si>
  <si>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</si>
  <si>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</si>
  <si>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</si>
  <si>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</si>
  <si>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</si>
  <si>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</si>
  <si>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</si>
  <si>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</si>
  <si>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</si>
  <si>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</si>
  <si>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</si>
  <si>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</si>
  <si>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</si>
  <si>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</si>
  <si>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</si>
  <si>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</si>
  <si>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</si>
  <si>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</si>
  <si>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</si>
  <si>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</si>
  <si>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</si>
  <si>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</si>
  <si>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</si>
  <si>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</si>
  <si>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</si>
  <si>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</si>
  <si>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</si>
  <si>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</si>
  <si>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</si>
  <si>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</si>
  <si>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</si>
  <si>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</si>
  <si>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</si>
  <si>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</si>
  <si>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</si>
  <si>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</si>
  <si>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</si>
  <si>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</si>
  <si>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</si>
  <si>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</si>
  <si>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</si>
  <si>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</si>
  <si>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</si>
  <si>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</si>
  <si>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</si>
  <si>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</si>
  <si>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</si>
  <si>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</si>
  <si>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</si>
  <si>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</si>
  <si>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</si>
  <si>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</si>
  <si>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</si>
  <si>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</si>
  <si>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</si>
  <si>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</si>
  <si>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</si>
  <si>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</si>
  <si>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</si>
  <si>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</si>
  <si>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</si>
  <si>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</si>
  <si>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</si>
  <si>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</si>
  <si>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</si>
  <si>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</si>
  <si>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</si>
  <si>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</si>
  <si>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</si>
  <si>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</si>
  <si>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</si>
  <si>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</si>
  <si>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</si>
  <si>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</si>
  <si>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</si>
  <si>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</si>
  <si>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</si>
  <si>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</si>
  <si>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</si>
  <si>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</si>
  <si>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</si>
  <si>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</si>
  <si>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</si>
  <si>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</si>
  <si>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</si>
  <si>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</si>
  <si>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</si>
  <si>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</si>
  <si>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</si>
  <si>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</si>
  <si>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</si>
  <si>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</si>
  <si>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</si>
  <si>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</si>
  <si>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</si>
  <si>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</si>
  <si>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</si>
  <si>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</si>
  <si>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</si>
  <si>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</si>
  <si>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</si>
  <si>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</si>
  <si>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</si>
  <si>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</si>
  <si>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</si>
  <si>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</si>
  <si>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</si>
  <si>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</si>
  <si>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</si>
  <si>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</si>
  <si>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</si>
  <si>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</si>
  <si>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</si>
  <si>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</si>
  <si>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</si>
  <si>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</si>
  <si>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</si>
  <si>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</si>
  <si>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</si>
  <si>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</si>
  <si>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</si>
  <si>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</si>
  <si>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</si>
  <si>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</si>
  <si>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</si>
  <si>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</si>
  <si>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</si>
  <si>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</si>
  <si>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</si>
  <si>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</si>
  <si>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</si>
  <si>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</si>
  <si>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</si>
  <si>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</si>
  <si>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</si>
  <si>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</si>
  <si>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</si>
  <si>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</si>
  <si>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</si>
  <si>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</si>
  <si>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</si>
  <si>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</si>
  <si>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</si>
  <si>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</si>
  <si>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</si>
  <si>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</si>
  <si>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</si>
  <si>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</si>
  <si>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</si>
  <si>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</si>
  <si>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</si>
  <si>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</si>
  <si>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</si>
  <si>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</si>
  <si>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</si>
  <si>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</si>
  <si>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</si>
  <si>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</si>
  <si>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</si>
  <si>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</si>
  <si>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</si>
  <si>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</si>
  <si>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</si>
  <si>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</si>
  <si>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</si>
  <si>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</si>
  <si>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</si>
  <si>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</si>
  <si>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</si>
  <si>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</si>
  <si>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</si>
  <si>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</si>
  <si>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</si>
  <si>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</si>
  <si>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</si>
  <si>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</si>
  <si>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</si>
  <si>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</si>
  <si>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</si>
  <si>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</si>
  <si>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</si>
  <si>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</si>
  <si>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</si>
  <si>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</si>
  <si>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</si>
  <si>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</si>
  <si>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</si>
  <si>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</si>
  <si>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</si>
  <si>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</si>
  <si>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</si>
  <si>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</si>
  <si>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</si>
  <si>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</si>
  <si>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</si>
  <si>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</si>
  <si>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</si>
  <si>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</si>
  <si>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</si>
  <si>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</si>
  <si>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</si>
  <si>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</si>
  <si>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</si>
  <si>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</si>
  <si>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</si>
  <si>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</si>
  <si>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</si>
  <si>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</si>
  <si>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</si>
  <si>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</si>
  <si>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</si>
  <si>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</si>
  <si>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</si>
  <si>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</si>
  <si>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</si>
  <si>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</si>
  <si>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</si>
  <si>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</si>
  <si>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</si>
  <si>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</si>
  <si>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</si>
  <si>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</si>
  <si>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</si>
  <si>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</si>
  <si>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</si>
  <si>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</si>
  <si>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</si>
  <si>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</si>
  <si>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</si>
  <si>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</si>
  <si>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</si>
  <si>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</si>
  <si>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</si>
  <si>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</si>
  <si>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</si>
  <si>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</si>
  <si>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</si>
  <si>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</si>
  <si>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</si>
  <si>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</si>
  <si>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</si>
  <si>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</si>
  <si>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</si>
  <si>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</si>
  <si>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</si>
  <si>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</si>
  <si>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</si>
  <si>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</si>
  <si>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</si>
  <si>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</si>
  <si>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</si>
  <si>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</si>
  <si>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</si>
  <si>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</si>
  <si>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</si>
  <si>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</si>
  <si>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</si>
  <si>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</si>
  <si>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</si>
  <si>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</si>
  <si>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</si>
  <si>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</si>
  <si>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</si>
  <si>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</si>
  <si>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</si>
  <si>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</si>
  <si>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</si>
  <si>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</si>
  <si>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</si>
  <si>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</si>
  <si>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</si>
  <si>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</si>
  <si>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</si>
  <si>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</si>
  <si>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</si>
  <si>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</si>
  <si>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</si>
  <si>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</si>
  <si>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</si>
  <si>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</si>
  <si>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</si>
  <si>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</si>
  <si>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</si>
  <si>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</si>
  <si>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</si>
  <si>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</si>
  <si>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</si>
  <si>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</si>
  <si>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</si>
  <si>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</si>
  <si>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</si>
  <si>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</si>
  <si>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</si>
  <si>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</si>
  <si>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</si>
  <si>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</si>
  <si>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</si>
  <si>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</si>
  <si>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</si>
  <si>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</si>
  <si>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</si>
  <si>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</si>
  <si>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</si>
  <si>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</si>
  <si>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</si>
  <si>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</si>
  <si>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</si>
  <si>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</si>
  <si>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</si>
  <si>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</si>
  <si>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</si>
  <si>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</si>
  <si>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</si>
  <si>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</si>
  <si>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</si>
  <si>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</si>
  <si>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</si>
  <si>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</si>
  <si>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</si>
  <si>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</si>
  <si>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</si>
  <si>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</si>
  <si>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</si>
  <si>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</si>
  <si>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</si>
  <si>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</si>
  <si>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</si>
  <si>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</si>
  <si>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</si>
  <si>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</si>
  <si>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</si>
  <si>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</si>
  <si>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</si>
  <si>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</si>
  <si>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</si>
  <si>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</si>
  <si>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</si>
  <si>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</si>
  <si>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</si>
  <si>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</si>
  <si>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</si>
  <si>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</si>
  <si>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</si>
  <si>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</si>
  <si>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</si>
  <si>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</si>
  <si>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</si>
  <si>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</si>
  <si>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</si>
  <si>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</si>
  <si>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</si>
  <si>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</si>
  <si>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</si>
  <si>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</si>
  <si>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</si>
  <si>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</si>
  <si>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</si>
  <si>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</si>
  <si>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</si>
  <si>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</si>
  <si>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</si>
  <si>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</si>
  <si>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</si>
  <si>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</si>
  <si>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</si>
  <si>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</si>
  <si>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</si>
  <si>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</si>
  <si>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</si>
  <si>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</si>
  <si>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</si>
  <si>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</si>
  <si>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</si>
  <si>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</si>
  <si>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</si>
  <si>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</si>
  <si>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</si>
  <si>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</si>
  <si>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</si>
  <si>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</si>
  <si>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</si>
  <si>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</si>
  <si>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</si>
  <si>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</si>
  <si>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</si>
  <si>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</si>
  <si>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</si>
  <si>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</si>
  <si>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</si>
  <si>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</si>
  <si>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</si>
  <si>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</si>
  <si>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</si>
  <si>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</si>
  <si>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</si>
  <si>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</si>
  <si>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</si>
  <si>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</si>
  <si>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</si>
  <si>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</si>
  <si>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</si>
  <si>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</si>
  <si>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</si>
  <si>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</si>
  <si>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</si>
  <si>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</si>
  <si>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</si>
  <si>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</si>
  <si>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</si>
  <si>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</si>
  <si>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</si>
  <si>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</si>
  <si>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</si>
  <si>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</si>
  <si>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</si>
  <si>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</si>
  <si>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</si>
  <si>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</si>
  <si>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</si>
  <si>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</si>
  <si>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</si>
  <si>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</si>
  <si>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</si>
  <si>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</si>
  <si>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</si>
  <si>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</si>
  <si>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</si>
  <si>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</si>
  <si>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</si>
  <si>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</si>
  <si>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</si>
  <si>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</si>
  <si>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</si>
  <si>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</si>
  <si>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</si>
  <si>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</si>
  <si>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</si>
  <si>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</si>
  <si>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</si>
  <si>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</si>
  <si>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</si>
  <si>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</si>
  <si>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</si>
  <si>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</si>
  <si>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</si>
  <si>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</si>
  <si>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</si>
  <si>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</si>
  <si>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</si>
  <si>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</si>
  <si>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</si>
  <si>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</si>
  <si>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</si>
  <si>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</si>
  <si>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</si>
  <si>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</si>
  <si>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</si>
  <si>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</si>
  <si>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</si>
  <si>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</si>
  <si>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</si>
  <si>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</si>
  <si>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</si>
  <si>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</si>
  <si>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</si>
  <si>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</si>
  <si>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</si>
  <si>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</si>
  <si>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</si>
  <si>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</si>
  <si>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</si>
  <si>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</si>
  <si>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</si>
  <si>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</si>
  <si>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</si>
  <si>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</si>
  <si>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</si>
  <si>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</si>
  <si>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</si>
  <si>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</si>
  <si>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</si>
  <si>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</si>
  <si>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</si>
  <si>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</si>
  <si>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</si>
  <si>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</si>
  <si>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</si>
  <si>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</si>
  <si>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</si>
  <si>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</si>
  <si>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</si>
  <si>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</si>
  <si>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</si>
  <si>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</si>
  <si>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</si>
  <si>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</si>
  <si>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</si>
  <si>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</si>
  <si>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</si>
  <si>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</si>
  <si>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</si>
  <si>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</si>
  <si>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</si>
  <si>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</si>
  <si>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</si>
  <si>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</si>
  <si>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</si>
  <si>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</si>
  <si>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</si>
  <si>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</si>
  <si>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</si>
  <si>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</si>
  <si>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</si>
  <si>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</si>
  <si>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</si>
  <si>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</si>
  <si>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</si>
  <si>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</si>
  <si>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</si>
  <si>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</si>
  <si>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</si>
  <si>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</si>
  <si>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</si>
  <si>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</si>
  <si>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</si>
  <si>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</si>
  <si>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</si>
  <si>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</si>
  <si>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</si>
  <si>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</si>
  <si>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</si>
  <si>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</si>
  <si>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</si>
  <si>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</si>
  <si>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</si>
  <si>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</si>
  <si>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</si>
  <si>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</si>
  <si>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</si>
  <si>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</si>
  <si>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</si>
  <si>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</si>
  <si>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</si>
  <si>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</si>
  <si>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</si>
  <si>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</si>
  <si>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</si>
  <si>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</si>
  <si>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</si>
  <si>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</si>
  <si>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</si>
  <si>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</si>
  <si>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</si>
  <si>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</si>
  <si>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</si>
  <si>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</si>
  <si>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</si>
  <si>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</si>
  <si>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</si>
  <si>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</si>
  <si>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</si>
  <si>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</si>
  <si>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</si>
  <si>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</si>
  <si>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</si>
  <si>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</si>
  <si>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</si>
  <si>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</si>
  <si>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</si>
  <si>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</si>
  <si>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</si>
  <si>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</si>
  <si>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</si>
  <si>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</si>
  <si>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</si>
  <si>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</si>
  <si>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</si>
  <si>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</si>
  <si>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</si>
  <si>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</si>
  <si>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</si>
  <si>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</si>
  <si>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</si>
  <si>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</si>
  <si>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</si>
  <si>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</si>
  <si>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</si>
  <si>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</si>
  <si>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</si>
  <si>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</si>
  <si>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</si>
  <si>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</si>
  <si>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</si>
  <si>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</si>
  <si>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</si>
  <si>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</si>
  <si>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</si>
  <si>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</si>
  <si>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</si>
  <si>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</si>
  <si>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</si>
  <si>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</si>
  <si>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</si>
  <si>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</si>
  <si>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</si>
  <si>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</si>
  <si>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</si>
  <si>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</si>
  <si>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</si>
  <si>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</si>
  <si>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</si>
  <si>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</si>
  <si>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</si>
  <si>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</si>
  <si>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</si>
  <si>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</si>
  <si>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</si>
  <si>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</si>
  <si>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</si>
  <si>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</si>
  <si>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</si>
  <si>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</si>
  <si>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</si>
  <si>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</si>
  <si>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</si>
  <si>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</si>
  <si>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</si>
  <si>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</si>
  <si>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</si>
  <si>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</si>
  <si>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</si>
  <si>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</si>
  <si>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</si>
  <si>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</si>
  <si>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</si>
  <si>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</si>
  <si>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</si>
  <si>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</si>
  <si>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</si>
  <si>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</si>
  <si>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</si>
  <si>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</si>
  <si>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</si>
  <si>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</si>
  <si>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</si>
  <si>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</si>
  <si>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</si>
  <si>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</si>
  <si>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</si>
  <si>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</si>
  <si>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</si>
  <si>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</si>
  <si>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</si>
  <si>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</si>
  <si>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</si>
  <si>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</si>
  <si>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</si>
  <si>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</si>
  <si>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</si>
  <si>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</si>
  <si>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</si>
  <si>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</si>
  <si>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</si>
  <si>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</si>
  <si>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</si>
  <si>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</si>
  <si>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</si>
  <si>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</si>
  <si>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</si>
  <si>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</si>
  <si>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</si>
  <si>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</si>
  <si>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</si>
  <si>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</si>
  <si>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</si>
  <si>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</si>
  <si>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</si>
  <si>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</si>
  <si>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</si>
  <si>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</si>
  <si>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</si>
  <si>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</si>
  <si>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</si>
  <si>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</si>
  <si>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</si>
  <si>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</si>
  <si>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</si>
  <si>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</si>
  <si>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</si>
  <si>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</si>
  <si>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</si>
  <si>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</si>
  <si>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</si>
  <si>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</si>
  <si>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</si>
  <si>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</si>
  <si>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</si>
  <si>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</si>
  <si>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</si>
  <si>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</si>
  <si>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</si>
  <si>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</si>
  <si>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</si>
  <si>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</si>
  <si>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</si>
  <si>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</si>
  <si>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</si>
  <si>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</si>
  <si>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</si>
  <si>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</si>
  <si>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</si>
  <si>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</si>
  <si>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</si>
  <si>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</si>
  <si>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</si>
  <si>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</si>
  <si>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</si>
  <si>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</si>
  <si>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</si>
  <si>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</si>
  <si>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</si>
  <si>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</si>
  <si>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</si>
  <si>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</si>
  <si>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</si>
  <si>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</si>
  <si>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</si>
  <si>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</si>
  <si>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</si>
  <si>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</si>
  <si>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</si>
  <si>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</si>
  <si>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</si>
  <si>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</si>
  <si>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</si>
  <si>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</si>
  <si>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</si>
  <si>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</si>
  <si>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</si>
  <si>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</si>
  <si>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</si>
  <si>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</si>
  <si>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</si>
  <si>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</si>
  <si>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</si>
  <si>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</si>
  <si>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</si>
  <si>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</si>
  <si>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</si>
  <si>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</si>
  <si>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</si>
  <si>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</si>
  <si>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</si>
  <si>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</si>
  <si>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</si>
  <si>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</si>
  <si>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</si>
  <si>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</si>
  <si>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</si>
  <si>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</si>
  <si>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</si>
  <si>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</si>
  <si>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</si>
  <si>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</si>
  <si>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</si>
  <si>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</si>
  <si>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</si>
  <si>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</si>
  <si>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</si>
  <si>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</si>
  <si>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</si>
  <si>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</si>
  <si>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</si>
  <si>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</si>
  <si>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</si>
  <si>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</si>
  <si>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</si>
  <si>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</si>
  <si>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</si>
  <si>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</si>
  <si>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</si>
  <si>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</si>
  <si>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</si>
  <si>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</si>
  <si>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</si>
  <si>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</si>
  <si>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</si>
  <si>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</si>
  <si>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</si>
  <si>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</si>
  <si>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</si>
  <si>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</si>
  <si>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</si>
  <si>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</si>
  <si>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</si>
  <si>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</si>
  <si>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</si>
  <si>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</si>
  <si>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</si>
  <si>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</si>
  <si>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</si>
  <si>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</si>
  <si>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</si>
  <si>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</si>
  <si>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</si>
  <si>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</si>
  <si>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</si>
  <si>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</si>
  <si>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</si>
  <si>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</si>
  <si>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</si>
  <si>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</si>
  <si>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</si>
  <si>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</si>
  <si>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</si>
  <si>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</si>
  <si>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</si>
  <si>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</si>
  <si>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</si>
  <si>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</si>
  <si>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</si>
  <si>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</si>
  <si>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</si>
  <si>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</si>
  <si>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</si>
  <si>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</si>
  <si>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</si>
  <si>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</si>
  <si>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</si>
  <si>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</si>
  <si>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</si>
  <si>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</si>
  <si>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</si>
  <si>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</si>
  <si>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</si>
  <si>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</si>
  <si>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</si>
  <si>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</si>
  <si>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</si>
  <si>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</si>
  <si>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</si>
  <si>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</si>
  <si>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</si>
  <si>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</si>
  <si>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</si>
  <si>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</si>
  <si>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</si>
  <si>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</si>
  <si>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</si>
  <si>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</si>
  <si>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</si>
  <si>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</si>
  <si>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</si>
  <si>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</si>
  <si>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</si>
  <si>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</si>
  <si>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</si>
  <si>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</si>
  <si>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</si>
  <si>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</si>
  <si>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</si>
  <si>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</si>
  <si>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</si>
  <si>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</si>
  <si>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</si>
  <si>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</si>
  <si>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</si>
  <si>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</si>
  <si>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</si>
  <si>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</si>
  <si>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</si>
  <si>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</si>
  <si>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</si>
  <si>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</si>
  <si>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</si>
  <si>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</si>
  <si>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</si>
  <si>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</si>
  <si>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</si>
  <si>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</si>
  <si>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</si>
  <si>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</si>
  <si>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</si>
  <si>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</si>
  <si>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</si>
  <si>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</si>
  <si>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</si>
  <si>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</si>
  <si>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</si>
  <si>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</si>
  <si>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</si>
  <si>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</si>
  <si>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</si>
  <si>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</si>
  <si>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</si>
  <si>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</si>
  <si>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</si>
  <si>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</si>
  <si>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</si>
  <si>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</si>
  <si>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</si>
  <si>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</si>
  <si>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</si>
  <si>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</si>
  <si>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</si>
  <si>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</si>
  <si>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</si>
  <si>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</si>
  <si>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</si>
  <si>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</si>
  <si>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</si>
  <si>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</si>
  <si>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</si>
  <si>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</si>
  <si>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</si>
  <si>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</si>
  <si>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</si>
  <si>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</si>
  <si>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</si>
  <si>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</si>
  <si>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</si>
  <si>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</si>
  <si>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</si>
  <si>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</si>
  <si>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</si>
  <si>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</si>
  <si>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</si>
  <si>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</si>
  <si>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</si>
  <si>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</si>
  <si>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</si>
  <si>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</si>
  <si>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</si>
  <si>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</si>
  <si>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</si>
  <si>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</si>
  <si>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</si>
  <si>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</si>
  <si>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</si>
  <si>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</si>
  <si>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</si>
  <si>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</si>
  <si>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</si>
  <si>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</si>
  <si>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</si>
  <si>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</si>
  <si>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</si>
  <si>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</si>
  <si>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</si>
  <si>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</si>
  <si>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</si>
  <si>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</si>
  <si>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</si>
  <si>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</si>
  <si>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</si>
  <si>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</si>
  <si>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</si>
  <si>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</si>
  <si>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</si>
  <si>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</si>
  <si>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</si>
  <si>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</si>
  <si>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</si>
  <si>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</si>
  <si>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</si>
  <si>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</si>
  <si>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</si>
  <si>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</si>
  <si>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</si>
  <si>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</si>
  <si>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</si>
  <si>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</si>
  <si>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</si>
  <si>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</si>
  <si>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</si>
  <si>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</si>
  <si>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</si>
  <si>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</si>
  <si>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</si>
  <si>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</si>
  <si>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</si>
  <si>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</si>
  <si>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</si>
  <si>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</si>
  <si>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</si>
  <si>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</si>
  <si>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</si>
  <si>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</si>
  <si>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</si>
  <si>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</si>
  <si>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</si>
  <si>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</si>
  <si>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</si>
  <si>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</si>
  <si>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</si>
  <si>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</si>
  <si>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</si>
  <si>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</si>
  <si>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</si>
  <si>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</si>
  <si>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</si>
  <si>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</si>
  <si>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</si>
  <si>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</si>
  <si>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</si>
  <si>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</si>
  <si>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</si>
  <si>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</si>
  <si>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</si>
  <si>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</si>
  <si>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</si>
  <si>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</si>
  <si>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</si>
  <si>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</si>
  <si>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</si>
  <si>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</si>
  <si>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</si>
  <si>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</si>
  <si>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</si>
  <si>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</si>
  <si>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</si>
  <si>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</si>
  <si>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</si>
  <si>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</si>
  <si>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</si>
  <si>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</si>
  <si>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</si>
  <si>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</si>
  <si>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</si>
  <si>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</si>
  <si>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</si>
  <si>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</si>
  <si>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</si>
  <si>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</si>
  <si>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</si>
  <si>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</si>
  <si>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</si>
  <si>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</si>
  <si>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</si>
  <si>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</si>
  <si>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</si>
  <si>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</si>
  <si>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</si>
  <si>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</si>
  <si>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</si>
  <si>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</si>
  <si>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</si>
  <si>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</si>
  <si>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</si>
  <si>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</si>
  <si>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</si>
  <si>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</si>
  <si>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</si>
  <si>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</si>
  <si>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</si>
  <si>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</si>
  <si>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</si>
  <si>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</si>
  <si>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</si>
  <si>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</si>
  <si>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</si>
  <si>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</si>
  <si>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</si>
  <si>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</si>
  <si>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</si>
  <si>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</si>
  <si>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</si>
  <si>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</si>
  <si>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</si>
  <si>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</si>
  <si>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</si>
  <si>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</si>
  <si>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</si>
  <si>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</si>
  <si>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</si>
  <si>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</si>
  <si>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</si>
  <si>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</si>
  <si>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</si>
  <si>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</si>
  <si>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</si>
  <si>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</si>
  <si>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</si>
  <si>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</si>
  <si>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</si>
  <si>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</si>
  <si>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</si>
  <si>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</si>
  <si>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</si>
  <si>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</si>
  <si>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</si>
  <si>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</si>
  <si>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</si>
  <si>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</si>
  <si>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</si>
  <si>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</si>
  <si>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</si>
  <si>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</si>
  <si>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</si>
  <si>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</si>
  <si>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</si>
  <si>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</si>
  <si>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</si>
  <si>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</si>
  <si>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</si>
  <si>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</si>
  <si>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</si>
  <si>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</si>
  <si>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</si>
  <si>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</si>
  <si>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</si>
  <si>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</si>
  <si>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</si>
  <si>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</si>
  <si>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</si>
  <si>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</si>
  <si>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</si>
  <si>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</si>
  <si>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</si>
  <si>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</si>
  <si>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</si>
  <si>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</si>
  <si>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</si>
  <si>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</si>
  <si>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</si>
  <si>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</si>
  <si>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</si>
  <si>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</si>
  <si>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</si>
  <si>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</si>
  <si>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</si>
  <si>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</si>
  <si>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</si>
  <si>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</si>
  <si>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</si>
  <si>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</si>
  <si>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</si>
  <si>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</si>
  <si>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</si>
  <si>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</si>
  <si>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</si>
  <si>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</si>
  <si>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</si>
  <si>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</si>
  <si>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</si>
  <si>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</si>
  <si>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</si>
  <si>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</si>
  <si>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</si>
  <si>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</si>
  <si>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</si>
  <si>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</si>
  <si>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</si>
  <si>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</si>
  <si>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</si>
  <si>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</si>
  <si>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</si>
  <si>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</si>
  <si>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</si>
  <si>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</si>
  <si>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</si>
  <si>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</si>
  <si>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</si>
  <si>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</si>
  <si>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</si>
  <si>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</si>
  <si>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</si>
  <si>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</si>
  <si>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</si>
  <si>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</si>
  <si>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</si>
  <si>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</si>
  <si>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</si>
  <si>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</si>
  <si>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</si>
  <si>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</si>
  <si>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</si>
  <si>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</si>
  <si>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</si>
  <si>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</si>
  <si>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</si>
  <si>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</si>
  <si>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</si>
  <si>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</si>
  <si>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</si>
  <si>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</si>
  <si>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</si>
  <si>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</si>
  <si>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</si>
  <si>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</si>
  <si>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</si>
  <si>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</si>
  <si>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</si>
  <si>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</si>
  <si>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</si>
  <si>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</si>
  <si>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</si>
  <si>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</si>
  <si>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</si>
  <si>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</si>
  <si>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</si>
  <si>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</si>
  <si>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</si>
  <si>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</si>
  <si>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</si>
  <si>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</si>
  <si>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</si>
  <si>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</si>
  <si>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</si>
  <si>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</si>
  <si>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</si>
  <si>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</si>
  <si>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</si>
  <si>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</si>
  <si>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</si>
  <si>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</si>
  <si>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</si>
  <si>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</si>
  <si>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</si>
  <si>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</si>
  <si>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</si>
  <si>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</si>
  <si>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</si>
  <si>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</si>
  <si>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</si>
  <si>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</si>
  <si>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</si>
  <si>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</si>
  <si>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</si>
  <si>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</si>
  <si>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</si>
  <si>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</si>
  <si>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</si>
  <si>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</si>
  <si>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</si>
  <si>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</si>
  <si>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</si>
  <si>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</si>
  <si>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</si>
  <si>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</si>
  <si>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</si>
  <si>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</si>
  <si>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</si>
  <si>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</si>
  <si>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</si>
  <si>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</si>
  <si>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</si>
  <si>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</si>
  <si>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</si>
  <si>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</si>
  <si>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</si>
  <si>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</si>
  <si>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</si>
  <si>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</si>
  <si>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</si>
  <si>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</si>
  <si>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</si>
  <si>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</si>
  <si>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</si>
  <si>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</si>
  <si>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</si>
  <si>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</si>
  <si>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</si>
  <si>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</si>
  <si>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</si>
  <si>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</si>
  <si>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</si>
  <si>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</si>
  <si>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</si>
  <si>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</si>
  <si>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</si>
  <si>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</si>
  <si>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</si>
  <si>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</si>
  <si>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</si>
  <si>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</si>
  <si>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</si>
  <si>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</si>
  <si>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</si>
  <si>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</si>
  <si>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</si>
  <si>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</si>
  <si>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</si>
  <si>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</si>
  <si>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</si>
  <si>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</si>
  <si>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</si>
  <si>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</si>
  <si>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</si>
  <si>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</si>
  <si>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</si>
  <si>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</si>
  <si>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</si>
  <si>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</si>
  <si>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</si>
  <si>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</si>
  <si>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</si>
  <si>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</si>
  <si>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</si>
  <si>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</si>
  <si>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</si>
  <si>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</si>
  <si>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</si>
  <si>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</si>
  <si>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</si>
  <si>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</si>
  <si>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</si>
  <si>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</si>
  <si>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</si>
  <si>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</si>
  <si>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</si>
  <si>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</si>
  <si>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</si>
  <si>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</si>
  <si>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</si>
  <si>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</si>
  <si>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</si>
  <si>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</si>
  <si>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</si>
  <si>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</si>
  <si>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</si>
  <si>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</si>
  <si>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</si>
  <si>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</si>
  <si>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</si>
  <si>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</si>
  <si>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</si>
  <si>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</si>
  <si>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</si>
  <si>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</si>
  <si>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</si>
  <si>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</si>
  <si>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</si>
  <si>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</si>
  <si>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</si>
  <si>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</si>
  <si>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</si>
  <si>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</si>
  <si>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</si>
  <si>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</si>
  <si>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</si>
  <si>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</si>
  <si>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</si>
  <si>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</si>
  <si>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</si>
  <si>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</si>
  <si>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</si>
  <si>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</si>
  <si>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</si>
  <si>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</si>
  <si>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</si>
  <si>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</si>
  <si>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</si>
  <si>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</si>
  <si>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</si>
  <si>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</si>
  <si>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</si>
  <si>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</si>
  <si>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</si>
  <si>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</si>
  <si>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</si>
  <si>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</si>
  <si>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</si>
  <si>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</si>
  <si>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</si>
  <si>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</si>
  <si>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</si>
  <si>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</si>
  <si>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</si>
  <si>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</si>
  <si>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</si>
  <si>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</si>
  <si>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</si>
  <si>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</si>
  <si>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</si>
  <si>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</si>
  <si>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</si>
  <si>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</si>
  <si>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</si>
  <si>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</si>
  <si>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</si>
  <si>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</si>
  <si>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</si>
  <si>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</si>
  <si>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</si>
  <si>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</si>
  <si>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</si>
  <si>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</si>
  <si>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</si>
  <si>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</si>
  <si>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</si>
  <si>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</si>
  <si>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</si>
  <si>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</si>
  <si>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</si>
  <si>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</si>
  <si>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</si>
  <si>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</si>
  <si>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</si>
  <si>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</si>
  <si>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</si>
  <si>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</si>
  <si>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</si>
  <si>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</si>
  <si>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</si>
  <si>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</si>
  <si>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</si>
  <si>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</si>
  <si>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</si>
  <si>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</si>
  <si>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</si>
  <si>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</si>
  <si>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</si>
  <si>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</si>
  <si>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</si>
  <si>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</si>
  <si>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</si>
  <si>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</si>
  <si>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</si>
  <si>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</si>
  <si>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</si>
  <si>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</si>
  <si>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</si>
  <si>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</si>
  <si>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</si>
  <si>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</si>
  <si>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</si>
  <si>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</si>
  <si>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</si>
  <si>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</si>
  <si>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</si>
  <si>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</si>
  <si>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</si>
  <si>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</si>
  <si>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</si>
  <si>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</si>
  <si>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</si>
  <si>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</si>
  <si>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</si>
  <si>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</si>
  <si>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</si>
  <si>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</si>
  <si>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</si>
  <si>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</si>
  <si>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</si>
  <si>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</si>
  <si>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</si>
  <si>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</si>
  <si>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</si>
  <si>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</si>
  <si>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</si>
  <si>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</si>
  <si>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</si>
  <si>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</si>
  <si>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</si>
  <si>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</si>
  <si>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</si>
  <si>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</si>
  <si>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</si>
  <si>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</si>
  <si>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</si>
  <si>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</si>
  <si>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</si>
  <si>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</si>
  <si>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</si>
  <si>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</si>
  <si>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</si>
  <si>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</si>
  <si>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</si>
  <si>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</si>
  <si>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</si>
  <si>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</si>
  <si>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</si>
  <si>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</si>
  <si>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</si>
  <si>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</si>
  <si>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</si>
  <si>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</si>
  <si>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</si>
  <si>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</si>
  <si>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</si>
  <si>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</si>
  <si>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</si>
  <si>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</si>
  <si>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</si>
  <si>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</si>
  <si>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</si>
  <si>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</si>
  <si>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</si>
  <si>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</si>
  <si>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</si>
  <si>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</si>
  <si>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</si>
  <si>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</si>
  <si>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</si>
  <si>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</si>
  <si>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</si>
  <si>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</si>
  <si>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</si>
  <si>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</si>
  <si>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</si>
  <si>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</si>
  <si>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</si>
  <si>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</si>
  <si>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</si>
  <si>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</si>
  <si>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</si>
  <si>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</si>
  <si>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</si>
  <si>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</si>
  <si>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</si>
  <si>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</si>
  <si>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</si>
  <si>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</si>
  <si>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</si>
  <si>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</si>
  <si>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</si>
  <si>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</si>
  <si>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</si>
  <si>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</si>
  <si>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</si>
  <si>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</si>
  <si>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</si>
  <si>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</si>
  <si>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</si>
  <si>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</si>
  <si>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</si>
  <si>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</si>
  <si>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</si>
  <si>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</si>
  <si>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</si>
  <si>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</si>
  <si>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</si>
  <si>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</si>
  <si>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</si>
  <si>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</si>
  <si>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</si>
  <si>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</si>
  <si>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</si>
  <si>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</si>
  <si>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</si>
  <si>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</si>
  <si>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</si>
  <si>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</si>
  <si>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</si>
  <si>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</si>
  <si>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</si>
  <si>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</si>
  <si>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</si>
  <si>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</si>
  <si>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</si>
  <si>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</si>
  <si>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</si>
  <si>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</si>
  <si>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</si>
  <si>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</si>
  <si>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</si>
  <si>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</si>
  <si>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</si>
  <si>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</si>
  <si>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</si>
  <si>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</si>
  <si>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</si>
  <si>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</si>
  <si>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</si>
  <si>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</si>
  <si>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</si>
  <si>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</si>
  <si>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</si>
  <si>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</si>
  <si>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</si>
  <si>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</si>
  <si>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</si>
  <si>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</si>
  <si>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</si>
  <si>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</si>
  <si>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</si>
  <si>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</si>
  <si>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</si>
  <si>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</si>
  <si>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</si>
  <si>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</si>
  <si>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</si>
  <si>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</si>
  <si>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</si>
  <si>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</si>
  <si>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</si>
  <si>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</si>
  <si>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</si>
  <si>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</si>
  <si>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</si>
  <si>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</si>
  <si>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</si>
  <si>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</si>
  <si>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</si>
  <si>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</si>
  <si>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</si>
  <si>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</si>
  <si>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</si>
  <si>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</si>
  <si>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</si>
  <si>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</si>
  <si>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</si>
  <si>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</si>
  <si>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</si>
  <si>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</si>
  <si>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</si>
  <si>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</si>
  <si>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</si>
  <si>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</si>
  <si>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</si>
  <si>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</si>
  <si>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</si>
  <si>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</si>
  <si>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</si>
  <si>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</si>
  <si>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</si>
  <si>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</si>
  <si>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</si>
  <si>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</si>
  <si>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</si>
  <si>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</si>
  <si>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</si>
  <si>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</si>
  <si>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</si>
  <si>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</si>
  <si>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</si>
  <si>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</si>
  <si>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</si>
  <si>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</si>
  <si>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</si>
  <si>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</si>
  <si>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</si>
  <si>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</si>
  <si>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</si>
  <si>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</si>
  <si>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</si>
  <si>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</si>
  <si>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</si>
  <si>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</si>
  <si>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</si>
  <si>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</si>
  <si>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</si>
  <si>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</si>
  <si>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</si>
  <si>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</si>
  <si>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</si>
  <si>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</si>
  <si>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</si>
  <si>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</si>
  <si>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</si>
  <si>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</si>
  <si>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</si>
  <si>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</si>
  <si>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</si>
  <si>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</si>
  <si>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</si>
  <si>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</si>
  <si>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</si>
  <si>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</si>
  <si>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</si>
  <si>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</si>
  <si>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</si>
  <si>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</si>
  <si>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</si>
  <si>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</si>
  <si>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</si>
  <si>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</si>
  <si>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</si>
  <si>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</si>
  <si>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</si>
  <si>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</si>
  <si>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</si>
  <si>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</si>
  <si>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</si>
  <si>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</si>
  <si>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</si>
  <si>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</si>
  <si>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</si>
  <si>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</si>
  <si>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</si>
  <si>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</si>
  <si>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</si>
  <si>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</si>
  <si>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</si>
  <si>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</si>
  <si>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</si>
  <si>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</si>
  <si>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</si>
  <si>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</si>
  <si>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</si>
  <si>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</si>
  <si>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</si>
  <si>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</si>
  <si>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</si>
  <si>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</si>
  <si>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</si>
  <si>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</si>
  <si>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</si>
  <si>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</si>
  <si>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</si>
  <si>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</si>
  <si>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</si>
  <si>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</si>
  <si>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</si>
  <si>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</si>
  <si>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</si>
  <si>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</si>
  <si>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</si>
  <si>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</si>
  <si>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</si>
  <si>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</si>
  <si>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</si>
  <si>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</si>
  <si>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</si>
  <si>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</si>
  <si>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</si>
  <si>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</si>
  <si>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</si>
  <si>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</si>
  <si>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</si>
  <si>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</si>
  <si>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</si>
  <si>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</si>
  <si>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</si>
  <si>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</si>
  <si>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</si>
  <si>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</si>
  <si>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</si>
  <si>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</si>
  <si>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</si>
  <si>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</si>
  <si>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</si>
  <si>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</si>
  <si>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</si>
  <si>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</si>
  <si>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</si>
  <si>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</si>
  <si>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</si>
  <si>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</si>
  <si>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</si>
  <si>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</si>
  <si>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</si>
  <si>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</si>
  <si>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</si>
  <si>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</si>
  <si>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</si>
  <si>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</si>
  <si>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</si>
  <si>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</si>
  <si>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</si>
  <si>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</si>
  <si>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</si>
  <si>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</si>
  <si>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</si>
  <si>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</si>
  <si>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</si>
  <si>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</si>
  <si>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</si>
  <si>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</si>
  <si>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</si>
  <si>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</si>
  <si>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</si>
  <si>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</si>
  <si>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</si>
  <si>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</si>
  <si>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</si>
  <si>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</si>
  <si>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</si>
  <si>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</si>
  <si>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</si>
  <si>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</si>
  <si>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</si>
  <si>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</si>
  <si>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</si>
  <si>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</si>
  <si>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</si>
  <si>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</si>
  <si>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</si>
  <si>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</si>
  <si>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</si>
  <si>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</si>
  <si>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</si>
  <si>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</si>
  <si>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</si>
  <si>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</si>
  <si>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</si>
  <si>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</si>
  <si>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</si>
  <si>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</si>
  <si>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</si>
  <si>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</si>
  <si>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</si>
  <si>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</si>
  <si>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</si>
  <si>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</si>
  <si>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</si>
  <si>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</si>
  <si>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</si>
  <si>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</si>
  <si>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</si>
  <si>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</si>
  <si>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</si>
  <si>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</si>
  <si>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</si>
  <si>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</si>
  <si>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</si>
  <si>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</si>
  <si>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</si>
  <si>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</si>
  <si>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</si>
  <si>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</si>
  <si>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</si>
  <si>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</si>
  <si>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</si>
  <si>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</si>
  <si>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</si>
  <si>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</si>
  <si>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</si>
  <si>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</si>
  <si>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</si>
  <si>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</si>
  <si>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</si>
  <si>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</si>
  <si>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</si>
  <si>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</si>
  <si>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</si>
  <si>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</si>
  <si>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</si>
  <si>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</si>
  <si>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</si>
  <si>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</si>
  <si>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</si>
  <si>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</si>
  <si>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</si>
  <si>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</si>
  <si>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</si>
  <si>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</si>
  <si>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</si>
  <si>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</si>
  <si>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</si>
  <si>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</si>
  <si>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</si>
  <si>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</si>
  <si>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</si>
  <si>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</si>
  <si>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</si>
  <si>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</si>
  <si>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</si>
  <si>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</si>
  <si>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</si>
  <si>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</si>
  <si>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</si>
  <si>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</si>
  <si>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</si>
  <si>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</si>
  <si>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</si>
  <si>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</si>
  <si>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</si>
  <si>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</si>
  <si>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</si>
  <si>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</si>
  <si>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</si>
  <si>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</si>
  <si>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</si>
  <si>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</si>
  <si>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</si>
  <si>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</si>
  <si>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</si>
  <si>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</si>
  <si>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</si>
  <si>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</si>
  <si>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</si>
  <si>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</si>
  <si>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</si>
  <si>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</si>
  <si>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</si>
  <si>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</si>
  <si>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</si>
  <si>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</si>
  <si>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</si>
  <si>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</si>
  <si>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</si>
  <si>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</si>
  <si>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</si>
  <si>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</si>
  <si>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</si>
  <si>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</si>
  <si>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</si>
  <si>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</si>
  <si>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</si>
  <si>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</si>
  <si>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</si>
  <si>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</si>
  <si>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</si>
  <si>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</si>
  <si>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</si>
  <si>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</si>
  <si>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</si>
  <si>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</si>
  <si>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</si>
  <si>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</si>
  <si>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</si>
  <si>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</si>
  <si>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</si>
  <si>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</si>
  <si>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</si>
  <si>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</si>
  <si>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</si>
  <si>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</si>
  <si>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</si>
  <si>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</si>
  <si>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</si>
  <si>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</si>
  <si>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</si>
  <si>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</si>
  <si>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</si>
  <si>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</si>
  <si>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</si>
  <si>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</si>
  <si>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</si>
  <si>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</si>
  <si>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</si>
  <si>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</si>
  <si>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</si>
  <si>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</si>
  <si>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</si>
  <si>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</si>
  <si>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</si>
  <si>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</si>
  <si>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</si>
  <si>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</si>
  <si>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</si>
  <si>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</si>
  <si>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</si>
  <si>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</si>
  <si>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</si>
  <si>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</si>
  <si>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</si>
  <si>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</si>
  <si>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</si>
  <si>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</si>
  <si>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</si>
  <si>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</si>
  <si>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</si>
  <si>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</si>
  <si>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</si>
  <si>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</si>
  <si>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</si>
  <si>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</si>
  <si>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</si>
  <si>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</si>
  <si>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</si>
  <si>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</si>
  <si>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</si>
  <si>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</si>
  <si>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</si>
  <si>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</si>
  <si>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</si>
  <si>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</si>
  <si>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</si>
  <si>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</si>
  <si>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</si>
  <si>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</si>
  <si>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</si>
  <si>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</si>
  <si>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</si>
  <si>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</si>
  <si>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</si>
  <si>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</si>
  <si>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</si>
  <si>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</si>
  <si>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</si>
  <si>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</si>
  <si>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</si>
  <si>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</si>
  <si>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</si>
  <si>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</si>
  <si>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</si>
  <si>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</si>
  <si>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</si>
  <si>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</si>
  <si>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</si>
  <si>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</si>
  <si>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</si>
  <si>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</si>
  <si>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</si>
  <si>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</si>
  <si>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</si>
  <si>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</si>
  <si>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</si>
  <si>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</si>
  <si>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</si>
  <si>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</si>
  <si>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</si>
  <si>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</si>
  <si>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</si>
  <si>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</si>
  <si>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</si>
  <si>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</si>
  <si>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</si>
  <si>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</si>
  <si>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</si>
  <si>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</si>
  <si>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</si>
  <si>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</si>
  <si>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</si>
  <si>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</si>
  <si>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</si>
  <si>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</si>
  <si>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</si>
  <si>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</si>
  <si>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</si>
  <si>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</si>
  <si>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</si>
  <si>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</si>
  <si>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</si>
  <si>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</si>
  <si>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</si>
  <si>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</si>
  <si>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</si>
  <si>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</si>
  <si>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</si>
  <si>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</si>
  <si>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</si>
  <si>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</si>
  <si>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</si>
  <si>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</si>
  <si>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</si>
  <si>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</si>
  <si>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</si>
  <si>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</si>
  <si>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</si>
  <si>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</si>
  <si>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</si>
  <si>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</si>
  <si>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</si>
  <si>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</si>
  <si>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</si>
  <si>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</si>
  <si>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</si>
  <si>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</si>
  <si>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</si>
  <si>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</si>
  <si>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</si>
  <si>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</si>
  <si>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</si>
  <si>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</si>
  <si>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</si>
  <si>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</si>
  <si>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</si>
  <si>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</si>
  <si>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</si>
  <si>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</si>
  <si>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</si>
  <si>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</si>
  <si>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</si>
  <si>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</si>
  <si>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</si>
  <si>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</si>
  <si>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</si>
  <si>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</si>
  <si>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</si>
  <si>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</si>
  <si>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</si>
  <si>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</si>
  <si>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</si>
  <si>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</si>
  <si>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</si>
  <si>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</si>
  <si>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</si>
  <si>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</si>
  <si>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</si>
  <si>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</si>
  <si>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</si>
  <si>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</si>
  <si>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</si>
  <si>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</si>
  <si>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</si>
  <si>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</si>
  <si>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</si>
  <si>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</si>
  <si>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</si>
  <si>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</si>
  <si>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</si>
  <si>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</si>
  <si>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</si>
  <si>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</si>
  <si>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</si>
  <si>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</si>
  <si>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</si>
  <si>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</si>
  <si>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</si>
  <si>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</si>
  <si>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</si>
  <si>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</si>
  <si>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</si>
  <si>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</si>
  <si>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</si>
  <si>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</si>
  <si>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</si>
  <si>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</si>
  <si>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</si>
  <si>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</si>
  <si>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</si>
  <si>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</si>
  <si>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</si>
  <si>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</si>
  <si>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</si>
  <si>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</si>
  <si>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</si>
  <si>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</si>
  <si>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</si>
  <si>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</si>
  <si>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</si>
  <si>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</si>
  <si>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</si>
  <si>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</si>
  <si>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</si>
  <si>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</si>
  <si>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</si>
  <si>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</si>
  <si>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</si>
  <si>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</si>
  <si>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</si>
  <si>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</si>
  <si>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</si>
  <si>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</si>
  <si>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</si>
  <si>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</si>
  <si>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</si>
  <si>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</si>
  <si>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</si>
  <si>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</si>
  <si>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</si>
  <si>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</si>
  <si>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</si>
  <si>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</si>
  <si>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</si>
  <si>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</si>
  <si>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</si>
  <si>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</si>
  <si>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</si>
  <si>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</si>
  <si>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</si>
  <si>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</si>
  <si>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</si>
  <si>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</si>
  <si>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</si>
  <si>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</si>
  <si>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</si>
  <si>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</si>
  <si>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</si>
  <si>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</si>
  <si>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</si>
  <si>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</si>
  <si>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</si>
  <si>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</si>
  <si>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</si>
  <si>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</si>
  <si>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</si>
  <si>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</si>
  <si>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</si>
  <si>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</si>
  <si>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</si>
  <si>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</si>
  <si>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</si>
  <si>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</si>
  <si>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</si>
  <si>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</si>
  <si>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</si>
  <si>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</si>
  <si>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</si>
  <si>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</si>
  <si>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</si>
  <si>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</si>
  <si>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</si>
  <si>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</si>
  <si>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</si>
  <si>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</si>
  <si>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</si>
  <si>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</si>
  <si>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</si>
  <si>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</si>
  <si>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</si>
  <si>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</si>
  <si>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</si>
  <si>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</si>
  <si>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</si>
  <si>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</si>
  <si>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</si>
  <si>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</si>
  <si>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</si>
  <si>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</si>
  <si>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</si>
  <si>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</si>
  <si>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</si>
  <si>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</si>
  <si>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</si>
  <si>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</si>
  <si>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</si>
  <si>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</si>
  <si>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</si>
  <si>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</si>
  <si>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</si>
  <si>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</si>
  <si>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</si>
  <si>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</si>
  <si>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</si>
  <si>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</si>
  <si>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</si>
  <si>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</si>
  <si>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</si>
  <si>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</si>
  <si>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</si>
  <si>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</si>
  <si>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</si>
  <si>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</si>
  <si>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</si>
  <si>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</si>
  <si>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</si>
  <si>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</si>
  <si>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</si>
  <si>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</si>
  <si>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</si>
  <si>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</si>
  <si>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</si>
  <si>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</si>
  <si>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</si>
  <si>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</si>
  <si>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</si>
  <si>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</si>
  <si>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</si>
  <si>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</si>
  <si>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</si>
  <si>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</si>
  <si>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</si>
  <si>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</si>
  <si>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</si>
  <si>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</si>
  <si>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</si>
  <si>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</si>
  <si>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</si>
  <si>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</si>
  <si>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</si>
  <si>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</si>
  <si>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</si>
  <si>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</si>
  <si>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</si>
  <si>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</si>
  <si>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</si>
  <si>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</si>
  <si>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</si>
  <si>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</si>
  <si>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</si>
  <si>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</si>
  <si>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</si>
  <si>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</si>
  <si>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</si>
  <si>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</si>
  <si>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</si>
  <si>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</si>
  <si>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</si>
  <si>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</si>
  <si>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</si>
  <si>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</si>
  <si>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</si>
  <si>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</si>
  <si>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</si>
  <si>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</si>
  <si>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</si>
  <si>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</si>
  <si>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</si>
  <si>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</si>
  <si>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</si>
  <si>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</si>
  <si>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</si>
  <si>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</si>
  <si>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</si>
  <si>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</si>
  <si>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</si>
  <si>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</si>
  <si>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</si>
  <si>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</si>
  <si>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</si>
  <si>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</si>
  <si>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</si>
  <si>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</si>
  <si>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</si>
  <si>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</si>
  <si>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</si>
  <si>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</si>
  <si>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</si>
  <si>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</si>
  <si>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</si>
  <si>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</si>
  <si>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</si>
  <si>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</si>
  <si>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</si>
  <si>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</si>
  <si>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</si>
  <si>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</si>
  <si>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</si>
  <si>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</si>
  <si>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</si>
  <si>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</si>
  <si>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</si>
  <si>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</si>
  <si>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</si>
  <si>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</si>
  <si>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</si>
  <si>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</si>
  <si>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</si>
  <si>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</si>
  <si>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</si>
  <si>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</si>
  <si>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</si>
  <si>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</si>
  <si>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</si>
  <si>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</si>
  <si>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</si>
  <si>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</si>
  <si>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</si>
  <si>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</si>
  <si>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</si>
  <si>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</si>
  <si>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</si>
  <si>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</si>
  <si>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</si>
  <si>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</si>
  <si>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</si>
  <si>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</si>
  <si>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</si>
  <si>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</si>
  <si>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</si>
  <si>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</si>
  <si>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</si>
  <si>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</si>
  <si>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</si>
  <si>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</si>
  <si>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</si>
  <si>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</si>
  <si>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</si>
  <si>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</si>
  <si>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</si>
  <si>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</si>
  <si>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</si>
  <si>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</si>
  <si>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</si>
  <si>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</si>
  <si>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</si>
  <si>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</si>
  <si>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</si>
  <si>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</si>
  <si>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</si>
  <si>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</si>
  <si>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</si>
  <si>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</si>
  <si>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</si>
  <si>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</si>
  <si>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</si>
  <si>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</si>
  <si>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</si>
  <si>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</si>
  <si>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</si>
  <si>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</si>
  <si>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</si>
  <si>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</si>
  <si>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</si>
  <si>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</si>
  <si>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</si>
  <si>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</si>
  <si>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</si>
  <si>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</si>
  <si>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</si>
  <si>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</si>
  <si>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</si>
  <si>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</si>
  <si>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</si>
  <si>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</si>
  <si>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</si>
  <si>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</si>
  <si>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</si>
  <si>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</si>
  <si>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</si>
  <si>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</si>
  <si>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</si>
  <si>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</si>
  <si>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</si>
  <si>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</si>
  <si>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</si>
  <si>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</si>
  <si>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</si>
  <si>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</si>
  <si>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</si>
  <si>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</si>
  <si>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</si>
  <si>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</si>
  <si>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</si>
  <si>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</si>
  <si>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</si>
  <si>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</si>
  <si>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</si>
  <si>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</si>
  <si>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</si>
  <si>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</si>
  <si>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</si>
  <si>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</si>
  <si>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</si>
  <si>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</si>
  <si>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</si>
  <si>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</si>
  <si>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</si>
  <si>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</si>
  <si>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</si>
  <si>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</si>
  <si>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</si>
  <si>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</si>
  <si>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</si>
  <si>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</si>
  <si>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</si>
  <si>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</si>
  <si>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</si>
  <si>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</si>
  <si>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</si>
  <si>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</si>
  <si>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</si>
  <si>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</si>
  <si>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</si>
  <si>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</si>
  <si>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</si>
  <si>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</si>
  <si>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</si>
  <si>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</si>
  <si>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</si>
  <si>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</si>
  <si>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</si>
  <si>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</si>
  <si>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</si>
  <si>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</si>
  <si>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</si>
  <si>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</si>
  <si>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</si>
  <si>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</si>
  <si>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</si>
  <si>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</si>
  <si>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</si>
  <si>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</si>
  <si>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</si>
  <si>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</si>
  <si>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</si>
  <si>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</si>
  <si>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</si>
  <si>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</si>
  <si>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</si>
  <si>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</si>
  <si>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</si>
  <si>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</si>
  <si>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</si>
  <si>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</si>
  <si>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</si>
  <si>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</si>
  <si>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</si>
  <si>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</si>
  <si>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</si>
  <si>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</si>
  <si>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</si>
  <si>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</si>
  <si>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</si>
  <si>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</si>
  <si>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</si>
  <si>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</si>
  <si>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</si>
  <si>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</si>
  <si>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</si>
  <si>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</si>
  <si>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</si>
  <si>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</si>
  <si>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</si>
  <si>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</si>
  <si>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</si>
  <si>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</si>
  <si>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</si>
  <si>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</si>
  <si>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</si>
  <si>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</si>
  <si>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</si>
  <si>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</si>
  <si>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</si>
  <si>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</si>
  <si>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</si>
  <si>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</si>
  <si>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</si>
  <si>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</si>
  <si>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</si>
  <si>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</si>
  <si>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</si>
  <si>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</si>
  <si>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</si>
  <si>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</si>
  <si>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</si>
  <si>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</si>
  <si>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</si>
  <si>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</si>
  <si>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</si>
  <si>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</si>
  <si>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</si>
  <si>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</si>
  <si>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</si>
  <si>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</si>
  <si>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</si>
  <si>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</si>
  <si>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</si>
  <si>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</si>
  <si>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</si>
  <si>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</si>
  <si>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</si>
  <si>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</si>
  <si>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</si>
  <si>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</si>
  <si>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</si>
  <si>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</si>
  <si>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</si>
  <si>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</si>
  <si>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</si>
  <si>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</si>
  <si>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</si>
  <si>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</si>
  <si>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</si>
  <si>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</si>
  <si>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</si>
  <si>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</si>
  <si>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</si>
  <si>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</si>
  <si>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</si>
  <si>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</si>
  <si>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</si>
  <si>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</si>
  <si>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</si>
  <si>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</si>
  <si>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</si>
  <si>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</si>
  <si>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</si>
  <si>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</si>
  <si>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</si>
  <si>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</si>
  <si>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</si>
  <si>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</si>
  <si>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</si>
  <si>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</si>
  <si>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</si>
  <si>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</si>
  <si>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</si>
  <si>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</si>
  <si>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</si>
  <si>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</si>
  <si>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</si>
  <si>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</si>
  <si>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</si>
  <si>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</si>
  <si>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</si>
  <si>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</si>
  <si>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</si>
  <si>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</si>
  <si>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</si>
  <si>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</si>
  <si>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</si>
  <si>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</si>
  <si>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</si>
  <si>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</si>
  <si>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</si>
  <si>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</si>
  <si>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</si>
  <si>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</si>
  <si>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</si>
  <si>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</si>
  <si>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</si>
  <si>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</si>
  <si>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</si>
  <si>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</si>
  <si>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</si>
  <si>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</si>
  <si>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</si>
  <si>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</si>
  <si>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</si>
  <si>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</si>
  <si>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</si>
  <si>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</si>
  <si>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</si>
  <si>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</si>
  <si>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</si>
  <si>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</si>
  <si>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</si>
  <si>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</si>
  <si>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</si>
  <si>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</si>
  <si>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</si>
  <si>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</si>
  <si>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</si>
  <si>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</si>
  <si>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</si>
  <si>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</si>
  <si>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</si>
  <si>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</si>
  <si>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</si>
  <si>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</si>
  <si>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</si>
  <si>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</si>
  <si>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</si>
  <si>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</si>
  <si>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</si>
  <si>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</si>
  <si>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</si>
  <si>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</si>
  <si>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</si>
  <si>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</si>
  <si>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</si>
  <si>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</si>
  <si>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</si>
  <si>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</si>
  <si>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</si>
  <si>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</si>
  <si>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</si>
  <si>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</si>
  <si>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</si>
  <si>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</si>
  <si>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</si>
  <si>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</si>
  <si>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</si>
  <si>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</si>
  <si>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</si>
  <si>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</si>
  <si>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</si>
  <si>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</si>
  <si>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</si>
  <si>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</si>
  <si>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</si>
  <si>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</si>
  <si>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</si>
  <si>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</si>
  <si>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</si>
  <si>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</si>
  <si>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</si>
  <si>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</si>
  <si>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</si>
  <si>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</si>
  <si>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</si>
  <si>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</si>
  <si>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</si>
  <si>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</si>
  <si>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</si>
  <si>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</si>
  <si>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</si>
  <si>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</si>
  <si>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</si>
  <si>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</si>
  <si>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</si>
  <si>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</si>
  <si>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</si>
  <si>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</si>
  <si>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</si>
  <si>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</si>
  <si>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</si>
  <si>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</si>
  <si>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</si>
  <si>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</si>
  <si>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</si>
  <si>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</si>
  <si>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</si>
  <si>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</si>
  <si>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</si>
  <si>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</si>
  <si>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</si>
  <si>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</si>
  <si>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</si>
  <si>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</si>
  <si>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</si>
  <si>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</si>
  <si>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</si>
  <si>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</si>
  <si>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</si>
  <si>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</si>
  <si>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</si>
  <si>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</si>
  <si>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</si>
  <si>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</si>
  <si>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</si>
  <si>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</si>
  <si>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</si>
  <si>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</si>
  <si>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</si>
  <si>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</si>
  <si>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</si>
  <si>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</si>
  <si>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</si>
  <si>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</si>
  <si>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</si>
  <si>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</si>
  <si>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</si>
  <si>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</si>
  <si>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</si>
  <si>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</si>
  <si>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</si>
  <si>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</si>
  <si>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</si>
  <si>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</si>
  <si>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</si>
  <si>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</si>
  <si>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</si>
  <si>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</si>
  <si>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</si>
  <si>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</si>
  <si>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</si>
  <si>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</si>
  <si>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</si>
  <si>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</si>
  <si>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</si>
  <si>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</si>
  <si>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</si>
  <si>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</si>
  <si>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</si>
  <si>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</si>
  <si>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</si>
  <si>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</si>
  <si>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</si>
  <si>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</si>
  <si>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</si>
  <si>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</si>
  <si>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</si>
  <si>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</si>
  <si>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</si>
  <si>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</si>
  <si>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</si>
  <si>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</si>
  <si>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</si>
  <si>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</si>
  <si>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</si>
  <si>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</si>
  <si>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</si>
  <si>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</si>
  <si>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</si>
  <si>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</si>
  <si>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</si>
  <si>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</si>
  <si>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</si>
  <si>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</si>
  <si>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</si>
  <si>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</si>
  <si>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</si>
  <si>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</si>
  <si>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</si>
  <si>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</si>
  <si>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</si>
  <si>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</si>
  <si>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</si>
  <si>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</si>
  <si>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</si>
  <si>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</si>
  <si>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</si>
  <si>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</si>
  <si>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</si>
  <si>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</si>
  <si>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</si>
  <si>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</si>
  <si>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</si>
  <si>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</si>
  <si>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</si>
  <si>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</si>
  <si>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</si>
  <si>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</si>
  <si>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</si>
  <si>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</si>
  <si>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</si>
  <si>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</si>
  <si>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</si>
  <si>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</si>
  <si>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</si>
  <si>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</si>
  <si>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</si>
  <si>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</si>
  <si>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</si>
  <si>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</si>
  <si>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</si>
  <si>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</si>
  <si>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</si>
  <si>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</si>
  <si>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</si>
  <si>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</si>
  <si>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</si>
  <si>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</si>
  <si>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</si>
  <si>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</si>
  <si>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</si>
  <si>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</si>
  <si>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</si>
  <si>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</si>
  <si>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</si>
  <si>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</si>
  <si>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</si>
  <si>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</si>
  <si>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</si>
  <si>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</si>
  <si>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</si>
  <si>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</si>
  <si>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</si>
  <si>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</si>
  <si>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</si>
  <si>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</si>
  <si>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</si>
  <si>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</si>
  <si>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</si>
  <si>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</si>
  <si>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</si>
  <si>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</si>
  <si>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</si>
  <si>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</si>
  <si>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</si>
  <si>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</si>
  <si>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</si>
  <si>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</si>
  <si>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</si>
  <si>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</si>
  <si>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</si>
  <si>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</si>
  <si>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</si>
  <si>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</si>
  <si>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</si>
  <si>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</si>
  <si>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</si>
  <si>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</si>
  <si>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</si>
  <si>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</si>
  <si>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</si>
  <si>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</si>
  <si>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</si>
  <si>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</si>
  <si>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</si>
  <si>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</si>
  <si>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</si>
  <si>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</si>
  <si>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</si>
  <si>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</si>
  <si>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</si>
  <si>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</si>
  <si>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</si>
  <si>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</si>
  <si>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</si>
  <si>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</si>
  <si>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</si>
  <si>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</si>
  <si>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</si>
  <si>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</si>
  <si>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</si>
  <si>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</si>
  <si>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</si>
  <si>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</si>
  <si>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</si>
  <si>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</si>
  <si>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</si>
  <si>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</si>
  <si>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</si>
  <si>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</si>
  <si>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</si>
  <si>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</si>
  <si>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</si>
  <si>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</si>
  <si>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</si>
  <si>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</si>
  <si>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</si>
  <si>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</si>
  <si>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</si>
  <si>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</si>
  <si>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</si>
  <si>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</si>
  <si>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</si>
  <si>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</si>
  <si>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</si>
  <si>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</si>
  <si>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</si>
  <si>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</si>
  <si>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</si>
  <si>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</si>
  <si>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</si>
  <si>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</si>
  <si>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</si>
  <si>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</si>
  <si>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</si>
  <si>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</si>
  <si>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</si>
  <si>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</si>
  <si>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</si>
  <si>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</si>
  <si>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</si>
  <si>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</si>
  <si>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</si>
  <si>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</si>
  <si>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</si>
  <si>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</si>
  <si>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</si>
  <si>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</si>
  <si>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</si>
  <si>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</si>
  <si>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</si>
  <si>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</si>
  <si>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</si>
  <si>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</si>
  <si>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</si>
  <si>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</si>
  <si>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</si>
  <si>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</si>
  <si>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</si>
  <si>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</si>
  <si>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</si>
  <si>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</si>
  <si>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</si>
  <si>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</si>
  <si>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</si>
  <si>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</si>
  <si>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</si>
  <si>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</si>
  <si>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</si>
  <si>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</si>
  <si>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</si>
  <si>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</si>
  <si>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</si>
  <si>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</si>
  <si>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</si>
  <si>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</si>
  <si>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</si>
  <si>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</si>
  <si>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</si>
  <si>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</si>
  <si>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</si>
  <si>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</si>
  <si>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</si>
  <si>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</si>
  <si>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</si>
  <si>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</si>
  <si>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</si>
  <si>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</si>
  <si>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</si>
  <si>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</si>
  <si>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</si>
  <si>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</si>
  <si>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</si>
  <si>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</si>
  <si>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</si>
  <si>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</si>
  <si>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</si>
  <si>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</si>
  <si>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</si>
  <si>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</si>
  <si>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</si>
  <si>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</si>
  <si>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</si>
  <si>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</si>
  <si>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</si>
  <si>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</si>
  <si>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</si>
  <si>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</si>
  <si>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</si>
  <si>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</si>
  <si>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</si>
  <si>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</si>
  <si>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</si>
  <si>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</si>
  <si>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</si>
  <si>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</si>
  <si>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</si>
  <si>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</si>
  <si>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</si>
  <si>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</si>
  <si>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</si>
  <si>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</si>
  <si>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</si>
  <si>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</si>
  <si>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</si>
  <si>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</si>
  <si>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</si>
  <si>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</si>
  <si>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</si>
  <si>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</si>
  <si>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</si>
  <si>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</si>
  <si>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</si>
  <si>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</si>
  <si>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</si>
  <si>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</si>
  <si>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</si>
  <si>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</si>
  <si>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</si>
  <si>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</si>
  <si>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</si>
  <si>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</si>
  <si>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</si>
  <si>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</si>
  <si>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</si>
  <si>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</si>
  <si>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</si>
  <si>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</si>
  <si>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</si>
  <si>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</si>
  <si>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</si>
  <si>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</si>
  <si>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</si>
  <si>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</si>
  <si>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</si>
  <si>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</si>
  <si>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</si>
  <si>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</si>
  <si>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</si>
  <si>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</si>
  <si>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</si>
  <si>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</si>
  <si>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</si>
  <si>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</si>
  <si>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</si>
  <si>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</si>
  <si>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</si>
  <si>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</si>
  <si>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</si>
  <si>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</si>
  <si>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</si>
  <si>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</si>
  <si>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</si>
  <si>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</si>
  <si>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</si>
  <si>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</si>
  <si>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</si>
  <si>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</si>
  <si>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</si>
  <si>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</si>
  <si>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</si>
  <si>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</si>
  <si>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</si>
  <si>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</si>
  <si>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</si>
  <si>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</si>
  <si>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</si>
  <si>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</si>
  <si>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</si>
  <si>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</si>
  <si>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</si>
  <si>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</si>
  <si>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</si>
  <si>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</si>
  <si>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</si>
  <si>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</si>
  <si>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</si>
  <si>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</si>
  <si>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</si>
  <si>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</si>
  <si>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</si>
  <si>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</si>
  <si>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</si>
  <si>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</si>
  <si>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</si>
  <si>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</si>
  <si>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</si>
  <si>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</si>
  <si>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</si>
  <si>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</si>
  <si>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</si>
  <si>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</si>
  <si>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</si>
  <si>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</si>
  <si>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</si>
  <si>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</si>
  <si>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</si>
  <si>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</si>
  <si>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</si>
  <si>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</si>
  <si>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</si>
  <si>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</si>
  <si>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</si>
  <si>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</si>
  <si>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</si>
  <si>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</si>
  <si>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</si>
  <si>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</si>
  <si>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</si>
  <si>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</si>
  <si>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</si>
  <si>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</si>
  <si>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</si>
  <si>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</si>
  <si>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</si>
  <si>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</si>
  <si>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</si>
  <si>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</si>
  <si>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</si>
  <si>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</si>
  <si>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</si>
  <si>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</si>
  <si>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</si>
  <si>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</si>
  <si>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</si>
  <si>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</si>
  <si>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</si>
  <si>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</si>
  <si>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</si>
  <si>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</si>
  <si>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</si>
  <si>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</si>
  <si>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</si>
  <si>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</si>
  <si>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</si>
  <si>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</si>
  <si>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</si>
  <si>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</si>
  <si>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</si>
  <si>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</si>
  <si>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</si>
  <si>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</si>
  <si>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</si>
  <si>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</si>
  <si>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</si>
  <si>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</si>
  <si>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</si>
  <si>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</si>
  <si>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</si>
  <si>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</si>
  <si>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</si>
  <si>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</si>
  <si>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</si>
  <si>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</si>
  <si>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</si>
  <si>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</si>
  <si>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</si>
  <si>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</si>
  <si>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</si>
  <si>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</si>
  <si>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</si>
  <si>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</si>
  <si>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</si>
  <si>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</si>
  <si>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</si>
  <si>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</si>
  <si>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</si>
  <si>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</si>
  <si>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</si>
  <si>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</si>
  <si>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</si>
  <si>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</si>
  <si>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</si>
  <si>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</si>
  <si>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</si>
  <si>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</si>
  <si>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</si>
  <si>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</si>
  <si>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</si>
  <si>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</si>
  <si>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</si>
  <si>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</si>
  <si>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</si>
  <si>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</si>
  <si>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</si>
  <si>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</si>
  <si>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</si>
  <si>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</si>
  <si>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</si>
  <si>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</si>
  <si>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</si>
  <si>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</si>
  <si>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</si>
  <si>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</si>
  <si>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</si>
  <si>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</si>
  <si>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</si>
  <si>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</si>
  <si>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</si>
  <si>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</si>
  <si>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</si>
  <si>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</si>
  <si>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</si>
  <si>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</si>
  <si>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</si>
  <si>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</si>
  <si>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</si>
  <si>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</si>
  <si>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</si>
  <si>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</si>
  <si>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</si>
  <si>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</si>
  <si>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</si>
  <si>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</si>
  <si>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</si>
  <si>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</si>
  <si>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</si>
  <si>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</si>
  <si>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</si>
  <si>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</si>
  <si>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</si>
  <si>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</si>
  <si>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</si>
  <si>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</si>
  <si>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</si>
  <si>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</si>
  <si>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</si>
  <si>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</si>
  <si>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</si>
  <si>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</si>
  <si>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</si>
  <si>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</si>
  <si>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</si>
  <si>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</si>
  <si>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</si>
  <si>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</si>
  <si>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</si>
  <si>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</si>
  <si>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</si>
  <si>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</si>
  <si>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</si>
  <si>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</si>
  <si>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</si>
  <si>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</si>
  <si>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</si>
  <si>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</si>
  <si>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</si>
  <si>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</si>
  <si>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</si>
  <si>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</si>
  <si>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</si>
  <si>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</si>
  <si>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</si>
  <si>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</si>
  <si>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</si>
  <si>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</si>
  <si>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</si>
  <si>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</si>
  <si>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</si>
  <si>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</si>
  <si>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</si>
  <si>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</si>
  <si>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</si>
  <si>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</si>
  <si>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</si>
  <si>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</si>
  <si>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</si>
  <si>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</si>
  <si>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</si>
  <si>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</si>
  <si>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</si>
  <si>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</si>
  <si>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</si>
  <si>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</si>
  <si>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</si>
  <si>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</si>
  <si>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</si>
  <si>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</si>
  <si>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</si>
  <si>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</si>
  <si>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</si>
  <si>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</si>
  <si>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</si>
  <si>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</si>
  <si>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</si>
  <si>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</si>
  <si>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</si>
  <si>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</si>
  <si>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</si>
  <si>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</si>
  <si>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</si>
  <si>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</si>
  <si>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</si>
  <si>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</si>
  <si>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</si>
  <si>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</si>
  <si>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</si>
  <si>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</si>
  <si>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</si>
  <si>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</si>
  <si>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</si>
  <si>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</si>
  <si>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</si>
  <si>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</si>
  <si>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</si>
  <si>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</si>
  <si>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</si>
  <si>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</si>
  <si>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</si>
  <si>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</si>
  <si>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</si>
  <si>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</si>
  <si>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</si>
  <si>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</si>
  <si>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</si>
  <si>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</si>
  <si>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</si>
  <si>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</si>
  <si>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</si>
  <si>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</si>
  <si>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</si>
  <si>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</si>
  <si>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</si>
  <si>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</si>
  <si>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</si>
  <si>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</si>
  <si>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</si>
  <si>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</si>
  <si>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</si>
  <si>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</si>
  <si>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</si>
  <si>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</si>
  <si>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</si>
  <si>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</si>
  <si>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</si>
  <si>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</si>
  <si>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</si>
  <si>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</si>
  <si>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</si>
  <si>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</si>
  <si>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</si>
  <si>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</si>
  <si>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</si>
  <si>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</si>
  <si>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</si>
  <si>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</si>
  <si>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</si>
  <si>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</si>
  <si>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</si>
  <si>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</si>
  <si>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</si>
  <si>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</si>
  <si>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</si>
  <si>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</si>
  <si>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</si>
  <si>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</si>
  <si>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</si>
  <si>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</si>
  <si>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</si>
  <si>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</si>
  <si>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</si>
  <si>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</si>
  <si>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</si>
  <si>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</si>
  <si>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</si>
  <si>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</si>
  <si>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</si>
  <si>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</si>
  <si>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</si>
  <si>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</si>
  <si>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</si>
  <si>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</si>
  <si>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</si>
  <si>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</si>
  <si>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</si>
  <si>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</si>
  <si>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</si>
  <si>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</si>
  <si>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</si>
  <si>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</si>
  <si>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</si>
  <si>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</si>
  <si>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</si>
  <si>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</si>
  <si>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</si>
  <si>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</si>
  <si>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</si>
  <si>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</si>
  <si>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</si>
  <si>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</si>
  <si>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</si>
  <si>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</si>
  <si>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</si>
  <si>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</si>
  <si>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</si>
  <si>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</si>
  <si>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</si>
  <si>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</si>
  <si>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</si>
  <si>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</si>
  <si>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</si>
  <si>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</si>
  <si>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</si>
  <si>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</si>
  <si>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</si>
  <si>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</si>
  <si>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</si>
  <si>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</si>
  <si>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</si>
  <si>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</si>
  <si>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</si>
  <si>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</si>
  <si>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</si>
  <si>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</si>
  <si>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</si>
  <si>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</si>
  <si>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</si>
  <si>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</si>
  <si>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</si>
  <si>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</si>
  <si>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</si>
  <si>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</si>
  <si>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</si>
  <si>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</si>
  <si>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</si>
  <si>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</si>
  <si>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</si>
  <si>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</si>
  <si>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</si>
  <si>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</si>
  <si>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</si>
  <si>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</si>
  <si>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</si>
  <si>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</si>
  <si>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</si>
  <si>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</si>
  <si>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</si>
  <si>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</si>
  <si>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</si>
  <si>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</si>
  <si>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</si>
  <si>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</si>
  <si>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</si>
  <si>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</si>
  <si>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</si>
  <si>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</si>
  <si>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</si>
  <si>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</si>
  <si>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</si>
  <si>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</si>
  <si>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</si>
  <si>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</si>
  <si>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</si>
  <si>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</si>
  <si>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</si>
  <si>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</si>
  <si>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</si>
  <si>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</si>
  <si>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</si>
  <si>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</si>
  <si>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</si>
  <si>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</si>
  <si>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</si>
  <si>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</si>
  <si>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</si>
  <si>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</si>
  <si>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</si>
  <si>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</si>
  <si>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</si>
  <si>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</si>
  <si>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</si>
  <si>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</si>
  <si>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</si>
  <si>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</si>
  <si>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</si>
  <si>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</si>
  <si>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</si>
  <si>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</si>
  <si>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</si>
  <si>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</si>
  <si>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</si>
  <si>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</si>
  <si>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</si>
  <si>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</si>
  <si>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</si>
  <si>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</si>
  <si>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</si>
  <si>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</si>
  <si>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</si>
  <si>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</si>
  <si>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</si>
  <si>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</si>
  <si>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</si>
  <si>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</si>
  <si>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</si>
  <si>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</si>
  <si>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</si>
  <si>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</si>
  <si>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</si>
  <si>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</si>
  <si>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</si>
  <si>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</si>
  <si>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</si>
  <si>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</si>
  <si>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</si>
  <si>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</si>
  <si>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</si>
  <si>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</si>
  <si>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</si>
  <si>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</si>
  <si>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</si>
  <si>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</si>
  <si>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</si>
  <si>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</si>
  <si>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</si>
  <si>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</si>
  <si>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</si>
  <si>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</si>
  <si>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</si>
  <si>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</si>
  <si>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</si>
  <si>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</si>
  <si>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</si>
  <si>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</si>
  <si>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</si>
  <si>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</si>
  <si>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</si>
  <si>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</si>
  <si>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</si>
  <si>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</si>
  <si>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</si>
  <si>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</si>
  <si>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</si>
  <si>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</si>
  <si>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</si>
  <si>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</si>
  <si>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</si>
  <si>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</si>
  <si>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</si>
  <si>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</si>
  <si>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</si>
  <si>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</si>
  <si>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</si>
  <si>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</si>
  <si>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</si>
  <si>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</si>
  <si>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</si>
  <si>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</si>
  <si>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</si>
  <si>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</si>
  <si>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</si>
  <si>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</si>
  <si>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</si>
  <si>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</si>
  <si>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</si>
  <si>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</si>
  <si>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</si>
  <si>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</si>
  <si>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</si>
  <si>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</si>
  <si>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</si>
  <si>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</si>
  <si>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</si>
  <si>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</si>
  <si>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</si>
  <si>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</si>
  <si>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</si>
  <si>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</si>
  <si>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</si>
  <si>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</si>
  <si>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</si>
  <si>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</si>
  <si>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</si>
  <si>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</si>
  <si>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</si>
  <si>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</si>
  <si>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</si>
  <si>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</si>
  <si>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</si>
  <si>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</si>
  <si>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</si>
  <si>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</si>
  <si>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</si>
  <si>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</si>
  <si>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</si>
  <si>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</si>
  <si>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</si>
  <si>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</si>
  <si>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</si>
  <si>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</si>
  <si>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</si>
  <si>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</si>
  <si>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</si>
  <si>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</si>
  <si>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</si>
  <si>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</si>
  <si>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</si>
  <si>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</si>
  <si>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</si>
  <si>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</si>
  <si>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</si>
  <si>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</si>
  <si>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</si>
  <si>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</si>
  <si>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</si>
  <si>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</si>
  <si>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</si>
  <si>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</si>
  <si>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</si>
  <si>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</si>
  <si>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</si>
  <si>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</si>
  <si>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</si>
  <si>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</si>
  <si>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</si>
  <si>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</si>
  <si>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</si>
  <si>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</si>
  <si>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</si>
  <si>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</si>
  <si>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</si>
  <si>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</si>
  <si>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</si>
  <si>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</si>
  <si>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</si>
  <si>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</si>
  <si>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</si>
  <si>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</si>
  <si>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</si>
  <si>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</si>
  <si>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</si>
  <si>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</si>
  <si>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</si>
  <si>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</si>
  <si>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</si>
  <si>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</si>
  <si>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</si>
  <si>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</si>
  <si>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</si>
  <si>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</si>
  <si>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</si>
  <si>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</si>
  <si>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</si>
  <si>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</si>
  <si>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</si>
  <si>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</si>
  <si>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</si>
  <si>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</si>
  <si>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</si>
  <si>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</si>
  <si>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</si>
  <si>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</si>
  <si>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</si>
  <si>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</si>
  <si>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</si>
  <si>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</si>
  <si>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</si>
  <si>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</si>
  <si>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</si>
  <si>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</si>
  <si>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</si>
  <si>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</si>
  <si>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</si>
  <si>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</si>
  <si>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</si>
  <si>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</si>
  <si>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</si>
  <si>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</si>
  <si>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</si>
  <si>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</si>
  <si>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</si>
  <si>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</si>
  <si>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</si>
  <si>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</si>
  <si>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</si>
  <si>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</si>
  <si>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</si>
  <si>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</si>
  <si>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</si>
  <si>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</si>
  <si>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</si>
  <si>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</si>
  <si>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</si>
  <si>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</si>
  <si>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</si>
  <si>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</si>
  <si>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</si>
  <si>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</si>
  <si>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</si>
  <si>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</si>
  <si>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</si>
  <si>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</si>
  <si>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</si>
  <si>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</si>
  <si>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</si>
  <si>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</si>
  <si>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</si>
  <si>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</si>
  <si>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</si>
  <si>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</si>
  <si>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</si>
  <si>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</si>
  <si>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</si>
  <si>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</si>
  <si>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</si>
  <si>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</si>
  <si>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</si>
  <si>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</si>
  <si>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</si>
  <si>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</si>
  <si>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</si>
  <si>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</si>
  <si>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</si>
  <si>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</si>
  <si>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</si>
  <si>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</si>
  <si>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</si>
  <si>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</si>
  <si>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</si>
  <si>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</si>
  <si>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</si>
  <si>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</si>
  <si>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</si>
  <si>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</si>
  <si>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</si>
  <si>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</si>
  <si>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</si>
  <si>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</si>
  <si>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</si>
  <si>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</si>
  <si>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</si>
  <si>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</si>
  <si>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</si>
  <si>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</si>
  <si>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</si>
  <si>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</si>
  <si>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</si>
  <si>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</si>
  <si>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</si>
  <si>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</si>
  <si>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</si>
  <si>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</si>
  <si>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</si>
  <si>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</si>
  <si>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</si>
  <si>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</si>
  <si>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</si>
  <si>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</si>
  <si>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</si>
  <si>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</si>
  <si>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</si>
  <si>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</si>
  <si>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</si>
  <si>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</si>
  <si>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</si>
  <si>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</si>
  <si>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</si>
  <si>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</si>
  <si>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</si>
  <si>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</si>
  <si>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</si>
  <si>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</si>
  <si>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Site access owner refused to enter the contract issue</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</si>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</sst>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3" totalsRowShown="0" headerRowDxfId="46" dataDxfId="45" headerRowBorderDxfId="43" tableBorderDxfId="44" totalsRowBorderDxfId="42">
  <autoFilter ref="A1:L2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329.56399143518502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5.8783101849257946E-2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45992.512417361111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45992.512417361111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45992.512417361111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45992.512417361111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45992.512417361111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45992.512417361111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45992.512417361111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45992.512417361111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45992.512417361111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45992.512417361111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45992.512417361111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45992.512417361111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45992.512417361111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45992.512417361111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45992.512417361111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45992.512417361111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45992.512417361111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45992.512417361111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45992.512417361111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45992.512417361111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45992.512417361111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45992.512417361111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45992.512417361111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45992.512417361111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45992.512417361111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45992.512417361111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45992.512417361111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45992.512417361111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45992.512417361111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45992.512417361111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45992.512417361111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45992.512417361111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45992.512417361111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45992.512417361111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45992.512417361111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45992.512417361111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45992.512417361111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45992.512417361111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45992.512417361111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45992.512417361111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45992.512417361111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45992.512417361111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45992.512417361111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45992.512417361111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45992.512417361111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45992.512417361111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45992.512417361111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45992.512417361111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45992.512417361111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45992.512417361111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45992.512417361111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45992.512417361111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45992.512417361111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45992.512417361111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45992.512417361111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45992.512417361111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45992.512417361111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45992.512417361111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45992.512417361111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45992.512417361111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45992.512417361111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45992.512417361111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45992.512417361111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45992.512417361111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45992.512417361111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45992.512417361111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45992.512417361111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45992.512417361111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45992.512417361111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45992.512417361111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45992.512417361111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45992.512417361111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45992.512417361111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45992.512417361111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45992.512417361111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45992.512417361111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45992.512417361111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45992.512417361111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45992.512417361111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45992.512417361111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45992.512417361111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45992.512417361111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45992.512417361111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45992.512417361111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45992.512417361111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45992.512417361111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45992.512417361111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45992.512417361111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45992.512417361111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45992.512417361111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45992.512417361111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45992.512417361111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45992.512417361111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45992.512417361111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45992.512417361111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45992.512417361111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45992.512417361111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45992.512417361111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45992.512417361111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45992.512417361111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45992.512417361111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45992.512417361111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45992.512417361111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45992.512417361111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45992.512417361111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45992.512417361111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45992.512417361111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45992.512417361111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45992.512417361111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45992.512417361111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45992.512417361111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45992.512417361111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45992.512417361111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45992.512417361111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45992.512417361111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45992.512417361111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45992.512417361111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45992.512417361111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45992.512417361111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45992.512417361111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45992.512417361111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45992.512417361111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45992.512417361111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45992.512417361111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45992.512417361111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45992.512417361111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45992.512417361111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45992.512417361111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45992.512417361111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45992.512417361111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45992.512417361111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45992.512417361111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45992.512417361111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45992.512417361111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45992.512417361111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45992.512417361111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45992.512417361111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45992.512417361111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45992.512417361111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45992.512417361111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45992.512417361111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45992.512417361111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45992.512417361111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45992.512417361111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45992.512417361111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45992.512417361111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45992.512417361111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45992.512417361111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45992.512417361111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45992.512417361111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45992.512417361111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45992.512417361111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45992.512417361111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45992.512417361111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45992.512417361111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45992.512417361111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45992.512417361111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45992.512417361111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45992.512417361111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45992.512417361111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45992.512417361111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45992.512417361111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45992.512417361111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45992.512417361111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45992.512417361111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45992.512417361111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45992.512417361111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45992.512417361111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45992.512417361111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45992.512417361111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45992.512417361111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45992.512417361111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45992.512417361111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45992.512417361111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45992.512417361111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45992.512417361111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45992.512417361111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45992.512417361111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45992.512417361111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45992.512417361111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45992.512417361111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45992.512417361111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45992.512417361111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45992.512417361111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45992.512417361111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45992.512417361111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45992.512417361111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45992.512417361111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45992.512417361111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45992.512417361111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45992.512417361111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45992.512417361111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45992.512417361111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45992.512417361111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45992.512417361111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45992.512417361111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45992.512417361111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45992.512417361111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45992.512417361111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45992.512417361111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45992.512417361111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45992.512417361111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45992.512417361111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45992.512417361111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45992.512417361111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45992.512417361111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45992.512417361111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45992.512417361111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45992.512417361111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45992.512417361111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45992.512417361111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45992.512417361111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45992.512417361111</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8ED533AC-1687-4BB6-AEBF-21F78FA112CA}"/>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167.51257939814968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8.1249983796296874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0.24027615740487818</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0.17652615741098998</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3.3447453701228369E-2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45992.512417361111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45992.512417361111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45992.512417361111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45992.512417361111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45992.512417361111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45992.512417361111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45992.512417361111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45992.512417361111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45992.512417361111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45992.512417361111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45992.512417361111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45992.512417361111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45992.512417361111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45992.512417361111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45992.512417361111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45992.512417361111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45992.512417361111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45992.512417361111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45992.512417361111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45992.512417361111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45992.512417361111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45992.512417361111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45992.512417361111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45992.512417361111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45992.512417361111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45992.512417361111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45992.512417361111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45992.512417361111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45992.512417361111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45992.512417361111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45992.512417361111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45992.512417361111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45992.512417361111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45992.512417361111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45992.512417361111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45992.512417361111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45992.512417361111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45992.512417361111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45992.512417361111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45992.512417361111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45992.512417361111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45992.512417361111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45992.512417361111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45992.512417361111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45992.512417361111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45992.512417361111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45992.512417361111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45992.512417361111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45992.512417361111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45992.512417361111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45992.512417361111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45992.512417361111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45992.512417361111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45992.512417361111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45992.512417361111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45992.512417361111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45992.512417361111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45992.512417361111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45992.512417361111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45992.512417361111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45992.512417361111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45992.512417361111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45992.512417361111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45992.512417361111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45992.512417361111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45992.512417361111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45992.512417361111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45992.512417361111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45992.512417361111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45992.512417361111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45992.512417361111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45992.512417361111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45992.512417361111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45992.512417361111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45992.512417361111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45992.512417361111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45992.512417361111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45992.512417361111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45992.512417361111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45992.512417361111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45992.512417361111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45992.512417361111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45992.512417361111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45992.512417361111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45992.512417361111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45992.512417361111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45992.512417361111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45992.512417361111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45992.512417361111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45992.512417361111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45992.512417361111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45992.512417361111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45992.512417361111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45992.512417361111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45992.512417361111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45992.512417361111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45992.512417361111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45992.512417361111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45992.512417361111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45992.512417361111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45992.512417361111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45992.512417361111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45992.512417361111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45992.512417361111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45992.512417361111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45992.512417361111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45992.512417361111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45992.512417361111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45992.512417361111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45992.512417361111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45992.512417361111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45992.512417361111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45992.512417361111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45992.512417361111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45992.512417361111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45992.512417361111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45992.512417361111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45992.512417361111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45992.512417361111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45992.512417361111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45992.512417361111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45992.512417361111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45992.512417361111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45992.512417361111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45992.512417361111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45992.512417361111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45992.512417361111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45992.512417361111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45992.512417361111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45992.512417361111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45992.512417361111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45992.512417361111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45992.512417361111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45992.512417361111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45992.512417361111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45992.512417361111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45992.512417361111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45992.512417361111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45992.512417361111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45992.512417361111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45992.512417361111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45992.512417361111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45992.512417361111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45992.512417361111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45992.512417361111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45992.512417361111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45992.512417361111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45992.512417361111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45992.512417361111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45992.512417361111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45992.512417361111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45992.512417361111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45992.512417361111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45992.512417361111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45992.512417361111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45992.512417361111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45992.512417361111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45992.512417361111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45992.512417361111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45992.512417361111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45992.512417361111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45992.512417361111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45992.512417361111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45992.512417361111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45992.512417361111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45992.512417361111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45992.512417361111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45992.512417361111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45992.512417361111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45992.512417361111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45992.512417361111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45992.512417361111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45992.512417361111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45992.512417361111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45992.512417361111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45992.512417361111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45992.512417361111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45992.512417361111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45992.512417361111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45992.512417361111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45992.512417361111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45992.512417361111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45992.512417361111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45992.512417361111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45992.512417361111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45992.512417361111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45992.512417361111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45992.512417361111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45992.512417361111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45992.512417361111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45992.512417361111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45992.512417361111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45992.512417361111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45992.512417361111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45992.512417361111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45992.512417361111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45992.512417361111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45992.512417361111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45992.512417361111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45992.512417361111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45992.512417361111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45992.512417361111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45992.512417361111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45992.512417361111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45992.512417361111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45992.512417361111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45992.512417361111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45992.512417361111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45992.512417361111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45992.512417361111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45992.512417361111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45992.512417361111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45992.512417361111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45992.512417361111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45992.512417361111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45992.512417361111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45992.512417361111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45992.512417361111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45992.512417361111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45992.512417361111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45992.512417361111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45992.512417361111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45992.512417361111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45992.512417361111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45992.512417361111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45992.512417361111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45992.512417361111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45992.512417361111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45992.512417361111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45992.512417361111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45992.512417361111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45992.512417361111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45992.512417361111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45992.512417361111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45992.512417361111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45992.512417361111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45992.512417361111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45992.512417361111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45992.512417361111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45992.512417361111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45992.512417361111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45992.512417361111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45992.512417361111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45992.512417361111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45992.512417361111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45992.512417361111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45992.512417361111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45992.512417361111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45992.512417361111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45992.512417361111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45992.512417361111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45992.512417361111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45992.512417361111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45992.512417361111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45992.512417361111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45992.512417361111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45992.512417361111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45992.512417361111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45992.512417361111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45992.512417361111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45992.512417361111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45992.512417361111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45992.512417361111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45992.512417361111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45992.512417361111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45992.512417361111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45992.512417361111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45992.512417361111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45992.512417361111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45992.512417361111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45992.512417361111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45992.512417361111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45992.512417361111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45992.512417361111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45992.512417361111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45992.512417361111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45992.512417361111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45992.512417361111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45992.512417361111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45992.512417361111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45992.512417361111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45992.512417361111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45992.512417361111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45992.512417361111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45992.512417361111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45992.512417361111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45992.512417361111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45992.512417361111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45992.512417361111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45992.512417361111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45992.512417361111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45992.512417361111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45992.512417361111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45992.512417361111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45992.512417361111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45992.512417361111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45992.512417361111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45992.512417361111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45992.512417361111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45992.512417361111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45992.512417361111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45992.512417361111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45992.512417361111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45992.512417361111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45992.512417361111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45992.512417361111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45992.512417361111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45992.512417361111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45992.512417361111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45992.512417361111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45992.512417361111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45992.512417361111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45992.512417361111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45992.512417361111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45992.512417361111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45992.512417361111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45992.512417361111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45992.512417361111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45992.512417361111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45992.512417361111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45992.512417361111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45992.512417361111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45992.512417361111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45992.512417361111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45992.512417361111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45992.512417361111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45992.512417361111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45992.512417361111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45992.512417361111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45992.512417361111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45992.512417361111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45992.512417361111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45992.512417361111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45992.512417361111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45992.512417361111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45992.512417361111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45992.512417361111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45992.512417361111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45992.512417361111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45992.512417361111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45992.512417361111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45992.512417361111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45992.512417361111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45992.512417361111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45992.512417361111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45992.512417361111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45992.512417361111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45992.512417361111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45992.512417361111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45992.512417361111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45992.512417361111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45992.512417361111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45992.512417361111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45992.512417361111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45992.512417361111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45992.512417361111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45992.512417361111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45992.512417361111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45992.512417361111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45992.512417361111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45992.512417361111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45992.512417361111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45992.512417361111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45992.512417361111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45992.512417361111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45992.512417361111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45992.512417361111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45992.512417361111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45992.512417361111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45992.512417361111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45992.512417361111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45992.512417361111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45992.512417361111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45992.512417361111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45992.512417361111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45992.512417361111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45992.512417361111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45992.512417361111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45992.512417361111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45992.512417361111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45992.512417361111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45992.512417361111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45992.512417361111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45992.512417361111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45992.512417361111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45992.512417361111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45992.512417361111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45992.512417361111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45992.512417361111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45992.512417361111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45992.512417361111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45992.512417361111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45992.512417361111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45992.512417361111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45992.512417361111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45992.512417361111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45992.512417361111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45992.512417361111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45992.512417361111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45992.512417361111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45992.512417361111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45992.512417361111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45992.512417361111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45992.512417361111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45992.512417361111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45992.512417361111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45992.512417361111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45992.512417361111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45992.512417361111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45992.512417361111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45992.512417361111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45992.512417361111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45992.512417361111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45992.512417361111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45992.512417361111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45992.512417361111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45992.512417361111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45992.512417361111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45992.512417361111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45992.512417361111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45992.512417361111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45992.512417361111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45992.512417361111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45992.512417361111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45992.512417361111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45992.512417361111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45992.512417361111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45992.512417361111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45992.512417361111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45992.512417361111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45992.512417361111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45992.512417361111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45992.512417361111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45992.512417361111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45992.512417361111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45992.512417361111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45992.512417361111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45992.512417361111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45992.512417361111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45992.512417361111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45992.512417361111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45992.512417361111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45992.512417361111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45992.512417361111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45992.512417361111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45992.512417361111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45992.512417361111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45992.512417361111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45992.512417361111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45992.512417361111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45992.512417361111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45992.512417361111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45992.512417361111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45992.512417361111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45992.512417361111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45992.512417361111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45992.512417361111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45992.512417361111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45992.512417361111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45992.512417361111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45992.512417361111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45992.512417361111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45992.512417361111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45992.512417361111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45992.512417361111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45992.512417361111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45992.512417361111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45992.512417361111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45992.512417361111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45992.512417361111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45992.512417361111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45992.512417361111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45992.512417361111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45992.512417361111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45992.512417361111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45992.512417361111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45992.512417361111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45992.512417361111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45992.512417361111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45992.512417361111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45992.512417361111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45992.512417361111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45992.512417361111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45992.512417361111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45992.512417361111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45992.512417361111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45992.512417361111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45992.512417361111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45992.512417361111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45992.512417361111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45992.512417361111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45992.512417361111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45992.512417361111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45992.512417361111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45992.512417361111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45992.512417361111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45992.512417361111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45992.512417361111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45992.512417361111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45992.512417361111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45992.512417361111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45992.512417361111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45992.512417361111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45992.512417361111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45992.512417361111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45992.512417361111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45992.512417361111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45992.512417361111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45992.512417361111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45992.512417361111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45992.512417361111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45992.512417361111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45992.512417361111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45992.512417361111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45992.512417361111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45992.512417361111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45992.512417361111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45992.512417361111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45992.512417361111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45992.512417361111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45992.512417361111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45992.512417361111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45992.512417361111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45992.512417361111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45992.512417361111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45992.512417361111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45992.512417361111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45992.512417361111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45992.512417361111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45992.512417361111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45992.512417361111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45992.512417361111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45992.512417361111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45992.512417361111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45992.512417361111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45992.512417361111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45992.512417361111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45992.512417361111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45992.512417361111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45992.512417361111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45992.512417361111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45992.512417361111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45992.512417361111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45992.512417361111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45992.512417361111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45992.512417361111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45992.512417361111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45992.512417361111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45992.512417361111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45992.512417361111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45992.512417361111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45992.512417361111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45992.512417361111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45992.512417361111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45992.512417361111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45992.512417361111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45992.512417361111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45992.512417361111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45992.512417361111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45992.512417361111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45992.512417361111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45992.512417361111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45992.512417361111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45992.512417361111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45992.512417361111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45992.512417361111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45992.512417361111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45992.512417361111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45992.512417361111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45992.512417361111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45992.512417361111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45992.512417361111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45992.512417361111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45992.512417361111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45992.512417361111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45992.512417361111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45992.512417361111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45992.512417361111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45992.512417361111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45992.512417361111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45992.512417361111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45992.512417361111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45992.512417361111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45992.512417361111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45992.512417361111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45992.512417361111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45992.512417361111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45992.512417361111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45992.512417361111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45992.512417361111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45992.512417361111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45992.512417361111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45992.512417361111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45992.512417361111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45992.512417361111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45992.512417361111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45992.512417361111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45992.512417361111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45992.512417361111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45992.512417361111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45992.512417361111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45992.512417361111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45992.512417361111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45992.512417361111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45992.512417361111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45992.512417361111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45992.512417361111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45992.512417361111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45992.512417361111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45992.512417361111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45992.512417361111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45992.512417361111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45992.512417361111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45992.512417361111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45992.512417361111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45992.512417361111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45992.512417361111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45992.512417361111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45992.512417361111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45992.512417361111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45992.512417361111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45992.512417361111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45992.512417361111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45992.512417361111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45992.512417361111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45992.512417361111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45992.512417361111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45992.512417361111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45992.512417361111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45992.512417361111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45992.512417361111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45992.512417361111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45992.512417361111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45992.512417361111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45992.512417361111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45992.512417361111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45992.512417361111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45992.512417361111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45992.512417361111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45992.512417361111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45992.512417361111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45992.512417361111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45992.512417361111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45992.512417361111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45992.512417361111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45992.512417361111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45992.512417361111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45992.512417361111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45992.512417361111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45992.512417361111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45992.512417361111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45992.512417361111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45992.512417361111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45992.512417361111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45992.512417361111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45992.512417361111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45992.512417361111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45992.512417361111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45992.512417361111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45992.512417361111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45992.512417361111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45992.512417361111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45992.512417361111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45992.512417361111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45992.512417361111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45992.512417361111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45992.512417361111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45992.512417361111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45992.512417361111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45992.512417361111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45992.512417361111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45992.512417361111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45992.512417361111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45992.512417361111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45992.512417361111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45992.512417361111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45992.512417361111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45992.512417361111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45992.512417361111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45992.512417361111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45992.512417361111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45992.512417361111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45992.512417361111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45992.512417361111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45992.512417361111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45992.512417361111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45992.512417361111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45992.512417361111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45992.512417361111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45992.512417361111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45992.512417361111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45992.512417361111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45992.512417361111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45992.512417361111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45992.512417361111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45992.512417361111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45992.512417361111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45992.512417361111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45992.512417361111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45992.512417361111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45992.512417361111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45992.512417361111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45992.512417361111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45992.512417361111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45992.512417361111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45992.512417361111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45992.512417361111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45992.512417361111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45992.512417361111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45992.512417361111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45992.512417361111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45992.512417361111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45992.512417361111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45992.512417361111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45992.512417361111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45992.512417361111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45992.512417361111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45992.512417361111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45992.512417361111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45992.512417361111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45992.512417361111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45992.512417361111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45992.512417361111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45992.512417361111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45992.512417361111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45992.512417361111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45992.512417361111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45992.512417361111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45992.512417361111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45992.512417361111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45992.512417361111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45992.512417361111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45992.512417361111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45992.512417361111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45992.512417361111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45992.512417361111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45992.512417361111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45992.512417361111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45992.512417361111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45992.512417361111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45992.512417361111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45992.512417361111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45992.512417361111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45992.512417361111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45992.512417361111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45992.512417361111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45992.512417361111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45992.512417361111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45992.512417361111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45992.512417361111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45992.512417361111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45992.512417361111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45992.512417361111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45992.512417361111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45992.512417361111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45992.512417361111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45992.512417361111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45992.512417361111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45992.512417361111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45992.512417361111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45992.512417361111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45992.512417361111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45992.512417361111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45992.512417361111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45992.512417361111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45992.512417361111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45992.512417361111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45992.512417361111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45992.512417361111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45992.512417361111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45992.512417361111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45992.512417361111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45992.512417361111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45992.512417361111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45992.512417361111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45992.512417361111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45992.512417361111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45992.512417361111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45992.512417361111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45992.512417361111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45992.512417361111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45992.512417361111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45992.512417361111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45992.512417361111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45992.512417361111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45992.512417361111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45992.512417361111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45992.512417361111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45992.512417361111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45992.512417361111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45992.512417361111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45992.512417361111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45992.512417361111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45992.512417361111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45992.512417361111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45992.512417361111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45992.512417361111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45992.512417361111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45992.512417361111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45992.512417361111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45992.512417361111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45992.512417361111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45992.512417361111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45992.512417361111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45992.512417361111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45992.512417361111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45992.512417361111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45992.512417361111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45992.512417361111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45992.512417361111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45992.512417361111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45992.512417361111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45992.512417361111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45992.512417361111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45992.512417361111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45992.512417361111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45992.512417361111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45992.512417361111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45992.512417361111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45992.512417361111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45992.512417361111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45992.512417361111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45992.512417361111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45992.512417361111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45992.512417361111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45992.512417361111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45992.512417361111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45992.512417361111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45992.512417361111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45992.512417361111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45992.512417361111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45992.512417361111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45992.512417361111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45992.512417361111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45992.512417361111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45992.512417361111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45992.512417361111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45992.512417361111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45992.512417361111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45992.512417361111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45992.512417361111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45992.512417361111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45992.512417361111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45992.512417361111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45992.512417361111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45992.512417361111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45992.512417361111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45992.512417361111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45992.512417361111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45992.512417361111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45992.512417361111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45992.512417361111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45992.512417361111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45992.512417361111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45992.512417361111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45992.512417361111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45992.512417361111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45992.512417361111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45992.512417361111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45992.512417361111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45992.512417361111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45992.512417361111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45992.512417361111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45992.512417361111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45992.512417361111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45992.512417361111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45992.512417361111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45992.512417361111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45992.512417361111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45992.512417361111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45992.512417361111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45992.512417361111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45992.512417361111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45992.512417361111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45992.512417361111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45992.512417361111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45992.512417361111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45992.512417361111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45992.512417361111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45992.512417361111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45992.512417361111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45992.512417361111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45992.512417361111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45992.512417361111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45992.512417361111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45992.512417361111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45992.512417361111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45992.512417361111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45992.512417361111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45992.512417361111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45992.512417361111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45992.512417361111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45992.512417361111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45992.512417361111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45992.512417361111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45992.512417361111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45992.512417361111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45992.512417361111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45992.512417361111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45992.512417361111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45992.512417361111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45992.512417361111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45992.512417361111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45992.512417361111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45992.512417361111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45992.512417361111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45992.512417361111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45992.512417361111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45992.512417361111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45992.512417361111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45992.512417361111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45992.512417361111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45992.512417361111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45992.512417361111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45992.512417361111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45992.512417361111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45992.512417361111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45992.512417361111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45992.512417361111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45992.512417361111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45992.512417361111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45992.512417361111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45992.512417361111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45992.512417361111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45992.512417361111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45992.512417361111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45992.512417361111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45992.512417361111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45992.512417361111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45992.512417361111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45992.512417361111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45992.512417361111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45992.512417361111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45992.512417361111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45992.512417361111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45992.512417361111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45992.512417361111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45992.512417361111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45992.512417361111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45992.512417361111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45992.512417361111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45992.512417361111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45992.512417361111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45992.512417361111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45992.512417361111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45992.512417361111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45992.512417361111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45992.512417361111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45992.512417361111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45992.512417361111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45992.512417361111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45992.512417361111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45992.512417361111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45992.512417361111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45992.512417361111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45992.512417361111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45992.512417361111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45992.512417361111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45992.512417361111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45992.512417361111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45992.512417361111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45992.512417361111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45992.512417361111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45992.512417361111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45992.512417361111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45992.512417361111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45992.512417361111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45992.512417361111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45992.512417361111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45992.512417361111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45992.512417361111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45992.512417361111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45992.512417361111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45992.512417361111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45992.512417361111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45992.512417361111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45992.512417361111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45992.512417361111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45992.512417361111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45992.512417361111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45992.512417361111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45992.512417361111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45992.512417361111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45992.512417361111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45992.512417361111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45992.512417361111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45992.512417361111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45992.512417361111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45992.512417361111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45992.512417361111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45992.512417361111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45992.512417361111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45992.512417361111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45992.512417361111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289.03169976851495</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5" ca="1" si="0">IFERROR(NOW()-F3,"")</f>
        <v>45992.512417361111</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2</v>
      </c>
      <c r="D4" s="88" t="s">
        <v>32659</v>
      </c>
      <c r="E4" s="91" t="s">
        <v>39106</v>
      </c>
      <c r="F4" s="92"/>
      <c r="G4" s="93">
        <f t="shared" ca="1" si="0"/>
        <v>45992.512417361111</v>
      </c>
      <c r="H4" s="92">
        <v>45992.497731481482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37620</v>
      </c>
      <c r="E5" s="91" t="s">
        <v>39106</v>
      </c>
      <c r="F5" s="92"/>
      <c r="G5" s="93">
        <f t="shared" ca="1" si="0"/>
        <v>45992.512417361111</v>
      </c>
      <c r="H5" s="92">
        <v>45992.490497685183</v>
      </c>
      <c r="I5" s="110" t="str">
        <f>IFERROR(VLOOKUP(D5,DB!A:F,6,0),"")</f>
        <v>Generator-SG</v>
      </c>
      <c r="J5" s="110" t="str">
        <f>IFERROR(VLOOKUP(D5,DB!A:G,7,0),"")</f>
        <v>Dead</v>
      </c>
      <c r="K5" s="94" t="s">
        <v>39206</v>
      </c>
      <c r="L5" s="88" t="str">
        <f>IFERROR(VLOOKUP(D5,DB!A:I,9,0),"")</f>
        <v>Latis</v>
      </c>
    </row>
    <row r="6" spans="1:16" ht="15" customHeight="1">
      <c r="A6" s="110"/>
      <c r="B6" s="110" t="str">
        <f>IFERROR(VLOOKUP(D6,DB!A:K,11,0),"")</f>
        <v/>
      </c>
      <c r="C6" s="90"/>
      <c r="D6" s="88"/>
      <c r="E6" s="91"/>
      <c r="F6" s="92"/>
      <c r="G6" s="93">
        <f t="shared" ca="1" si="0"/>
        <v>45992.512417361111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45992.512417361111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45992.512417361111</v>
      </c>
      <c r="H8" s="92"/>
      <c r="I8" s="110" t="str">
        <f>IFERROR(VLOOKUP(D8,DB!A:F,6,0),"")</f>
        <v/>
      </c>
      <c r="J8" s="110" t="str">
        <f>IFERROR(VLOOKUP(D8,DB!A:G,7,0),"")</f>
        <v/>
      </c>
      <c r="K8" s="94"/>
      <c r="L8" s="88" t="str">
        <f>IFERROR(VLOOKUP(D8,DB!A:I,9,0),"")</f>
        <v/>
      </c>
    </row>
    <row r="9" spans="1:16" ht="15" customHeight="1">
      <c r="A9" s="110"/>
      <c r="B9" s="110" t="str">
        <f>IFERROR(VLOOKUP(D10,DB!A:K,11,0),"")</f>
        <v/>
      </c>
      <c r="C9" s="90"/>
      <c r="D9" s="150"/>
      <c r="E9" s="91"/>
      <c r="F9" s="92"/>
      <c r="G9" s="93">
        <f t="shared" ca="1" si="0"/>
        <v>45992.512417361111</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45992.512417361111</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45992.512417361111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45992.512417361111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45992.512417361111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45992.512417361111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45992.512417361111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45992.512417361111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45992.512417361111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45992.512417361111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45992.512417361111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45992.512417361111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45992.512417361111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45992.512417361111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45992.512417361111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45992.512417361111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45992.512417361111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45992.512417361111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45992.512417361111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45992.512417361111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45992.512417361111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45992.512417361111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45992.512417361111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45992.512417361111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45992.512417361111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45992.512417361111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45992.512417361111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45992.512417361111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45992.512417361111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45992.512417361111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45992.512417361111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45992.512417361111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45992.512417361111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45992.512417361111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45992.512417361111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45992.512417361111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45992.512417361111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45992.512417361111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45992.512417361111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45992.512417361111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45992.512417361111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45992.512417361111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45992.512417361111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45992.512417361111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45992.512417361111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45992.512417361111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45992.512417361111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45992.512417361111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45992.512417361111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45992.512417361111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45992.512417361111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45992.512417361111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45992.512417361111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45992.512417361111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45992.512417361111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45992.512417361111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45992.512417361111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45992.512417361111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45992.512417361111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45992.512417361111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45992.512417361111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45992.512417361111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45992.512417361111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45992.512417361111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45992.512417361111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45992.512417361111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45992.512417361111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45992.512417361111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45992.512417361111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45992.512417361111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45992.512417361111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45992.512417361111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45992.512417361111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45992.512417361111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45992.512417361111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45992.512417361111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45992.512417361111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45992.512417361111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45992.512417361111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45992.512417361111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45992.512417361111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45992.512417361111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45992.512417361111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45992.512417361111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45992.512417361111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45992.512417361111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45992.512417361111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45992.512417361111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45992.512417361111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45992.512417361111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45992.512417361111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45992.512417361111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45992.512417361111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45992.512417361111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45992.512417361111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45992.512417361111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45992.512417361111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45992.512417361111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45992.512417361111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45992.512417361111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45992.512417361111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45992.512417361111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45992.512417361111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45992.512417361111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45992.512417361111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45992.512417361111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45992.512417361111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45992.512417361111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45992.512417361111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45992.512417361111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45992.512417361111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45992.512417361111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45992.512417361111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45992.512417361111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45992.512417361111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45992.512417361111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45992.512417361111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45992.512417361111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45992.512417361111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45992.512417361111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45992.512417361111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45992.512417361111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45992.512417361111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45992.512417361111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45992.512417361111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45992.512417361111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45992.512417361111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45992.512417361111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45992.512417361111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45992.512417361111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45992.512417361111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45992.512417361111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45992.512417361111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45992.512417361111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45992.512417361111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207" ca="1" si="3">IFERROR(NOW()-F144,"")</f>
        <v>45992.512417361111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45992.512417361111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45992.512417361111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45992.512417361111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45992.512417361111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45992.512417361111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45992.512417361111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45992.512417361111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45992.512417361111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45992.512417361111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45992.512417361111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45992.512417361111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45992.512417361111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45992.512417361111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45992.512417361111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45992.512417361111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45992.512417361111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45992.512417361111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45992.512417361111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45992.512417361111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45992.512417361111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45992.512417361111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45992.512417361111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45992.512417361111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45992.512417361111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45992.512417361111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45992.512417361111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45992.512417361111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45992.512417361111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45992.512417361111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45992.512417361111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45992.512417361111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45992.512417361111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45992.512417361111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45992.512417361111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45992.512417361111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45992.512417361111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45992.512417361111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45992.512417361111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45992.512417361111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45992.512417361111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45992.512417361111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45992.512417361111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45992.512417361111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45992.512417361111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45992.512417361111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45992.512417361111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45992.512417361111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45992.512417361111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45992.512417361111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45992.512417361111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45992.512417361111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45992.512417361111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45992.512417361111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45992.512417361111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45992.512417361111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45992.512417361111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45992.512417361111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45992.512417361111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45992.512417361111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45992.512417361111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45992.512417361111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45992.512417361111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45992.512417361111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ref="G208:G253" ca="1" si="4">IFERROR(NOW()-F208,"")</f>
        <v>45992.512417361111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45992.512417361111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45992.512417361111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45992.512417361111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45992.512417361111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45992.512417361111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45992.512417361111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45992.512417361111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45992.512417361111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45992.512417361111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45992.512417361111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45992.512417361111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45992.512417361111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45992.512417361111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45992.512417361111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45992.512417361111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45992.512417361111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45992.512417361111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45992.512417361111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45992.512417361111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45992.512417361111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45992.512417361111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45992.512417361111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45992.512417361111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45992.512417361111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45992.512417361111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45992.512417361111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45992.512417361111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45992.512417361111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45992.512417361111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45992.512417361111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45992.512417361111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45992.512417361111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45992.512417361111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45992.512417361111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45992.512417361111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45992.512417361111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45992.512417361111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45992.512417361111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45992.512417361111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45992.512417361111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45992.512417361111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45992.512417361111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45992.512417361111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45992.512417361111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45992.512417361111</v>
      </c>
      <c r="H253" s="92"/>
      <c r="I253" s="110" t="str">
        <f>IFERROR(VLOOKUP(D253,DB!A:F,6,0),"")</f>
        <v/>
      </c>
      <c r="J253" s="110" t="str">
        <f>IFERROR(VLOOKUP(D253,DB!A:G,7,0),"")</f>
        <v/>
      </c>
      <c r="K253" s="94"/>
      <c r="L253" s="88" t="str">
        <f>IFERROR(VLOOKUP(D253,DB!A:I,9,0),"")</f>
        <v/>
      </c>
    </row>
  </sheetData>
  <dataValidations count="2">
    <dataValidation allowBlank="1" showInputMessage="1" showErrorMessage="1" sqref="E1" xr:uid="{A4F81451-56CC-4543-9497-104C4E44EE4B}"/>
    <dataValidation type="list" allowBlank="1" showInputMessage="1" showErrorMessage="1" sqref="E2:E2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D22" sqref="D2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100.68035717592284</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66.323540046294511</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43.851306249998743</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11.139118749997579</v>
      </c>
      <c r="H5" s="136">
        <v>45981.360798611109</v>
      </c>
      <c r="I5" s="106" t="str">
        <f>IFERROR(VLOOKUP(D5,DB!A:F,6,0),"")</f>
        <v>SCECO</v>
      </c>
      <c r="J5" s="106" t="str">
        <f>IFERROR(VLOOKUP(D5,DB!A:G,7,0),"")</f>
        <v>Dead</v>
      </c>
      <c r="K5" s="106" t="s">
        <v>39214</v>
      </c>
      <c r="L5" s="106" t="str">
        <f>IFERROR(VLOOKUP(D5,DB!A:I,9,0),"")</f>
        <v>Latis</v>
      </c>
    </row>
    <row r="6" spans="1:13">
      <c r="A6" s="37"/>
      <c r="B6" s="37" t="str">
        <f>IFERROR(VLOOKUP(D6,DB!A:K,11,0),"")</f>
        <v/>
      </c>
      <c r="C6" s="37"/>
      <c r="D6" s="154"/>
      <c r="E6" s="37"/>
      <c r="F6" s="38"/>
      <c r="G6" s="135">
        <f ca="1">IFERROR(NOW()-F6,"")</f>
        <v>45992.512417361111</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45992.512417361111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45992.512417361111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45992.512417361111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45992.512417361111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45992.512417361111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45992.512417361111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45992.512417361111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45992.512417361111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45992.512417361111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45992.512417361111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45992.512417361111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45992.512417361111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45992.512417361111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45992.512417361111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45992.512417361111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45992.512417361111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45992.512417361111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45992.512417361111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45992.512417361111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45992.512417361111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45992.512417361111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45992.512417361111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45992.512417361111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45992.512417361111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45992.512417361111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45992.512417361111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45992.512417361111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45992.512417361111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45992.512417361111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45992.512417361111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45992.512417361111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45992.512417361111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45992.512417361111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45992.512417361111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45992.512417361111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45992.512417361111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45992.512417361111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45992.512417361111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45992.512417361111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45992.512417361111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45992.512417361111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45992.512417361111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45992.512417361111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45992.512417361111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45992.512417361111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45992.512417361111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45992.512417361111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45992.512417361111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45992.512417361111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45992.512417361111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45992.512417361111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45992.512417361111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45992.512417361111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45992.512417361111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45992.512417361111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45992.512417361111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45992.512417361111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45992.512417361111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45992.512417361111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45992.512417361111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45992.512417361111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45992.512417361111</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45992.512417361111</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39014</v>
      </c>
      <c r="E2" s="106" t="s">
        <v>39187</v>
      </c>
      <c r="F2" s="121">
        <v>45992.45039351852</v>
      </c>
      <c r="G2" s="72">
        <f ca="1">IFERROR(NOW()-F2,"-")</f>
        <v>6.2023842590861022E-2</v>
      </c>
      <c r="H2" s="121">
        <v>45992.45039351852</v>
      </c>
      <c r="I2" s="119" t="str">
        <f>IFERROR(VLOOKUP(D2,DB!A:F,6,0),"")</f>
        <v>SCECO+STB</v>
      </c>
      <c r="J2" s="119" t="str">
        <f>IFERROR(VLOOKUP(D2,DB!A:G,7,0),"")</f>
        <v>Good</v>
      </c>
      <c r="K2" s="122" t="s">
        <v>39216</v>
      </c>
      <c r="L2" s="137" t="str">
        <f>IFERROR(VLOOKUP(D2,DB!A:I,9,0),"")</f>
        <v>Latis</v>
      </c>
    </row>
    <row r="3" spans="1:16382" ht="31.5" customHeight="1">
      <c r="A3" s="118" t="s">
        <v>39215</v>
      </c>
      <c r="B3" s="119" t="str">
        <f>IFERROR(VLOOKUP(D3,DB!A:K,11,0),"")</f>
        <v>R6</v>
      </c>
      <c r="C3" s="120">
        <v>1</v>
      </c>
      <c r="D3" s="119" t="s">
        <v>36631</v>
      </c>
      <c r="E3" s="106" t="s">
        <v>39187</v>
      </c>
      <c r="F3" s="121">
        <v>45992.45039351852</v>
      </c>
      <c r="G3" s="72">
        <f ca="1">IFERROR(NOW()-F3,"-")</f>
        <v>6.2023842590861022E-2</v>
      </c>
      <c r="H3" s="121">
        <v>45992.45039351852</v>
      </c>
      <c r="I3" s="119" t="str">
        <f>IFERROR(VLOOKUP(D3,DB!A:F,6,0),"")</f>
        <v>SCECO</v>
      </c>
      <c r="J3" s="119" t="str">
        <f>IFERROR(VLOOKUP(D3,DB!A:G,7,0),"")</f>
        <v>Dead</v>
      </c>
      <c r="K3" s="122" t="s">
        <v>39217</v>
      </c>
      <c r="L3" s="137" t="str">
        <f>IFERROR(VLOOKUP(D3,DB!A:I,9,0),"")</f>
        <v>Latis</v>
      </c>
    </row>
    <row r="4" spans="1:16382" ht="31.5" customHeight="1">
      <c r="A4" s="118" t="s">
        <v>39215</v>
      </c>
      <c r="B4" s="119" t="str">
        <f>IFERROR(VLOOKUP(D4,DB!A:K,11,0),"")</f>
        <v>R6</v>
      </c>
      <c r="C4" s="120">
        <v>1</v>
      </c>
      <c r="D4" s="119" t="s">
        <v>37045</v>
      </c>
      <c r="E4" s="142" t="s">
        <v>39187</v>
      </c>
      <c r="F4" s="121">
        <v>45992.45039351852</v>
      </c>
      <c r="G4" s="72">
        <f ca="1">IFERROR(NOW()-F4,"-")</f>
        <v>6.2023842590861022E-2</v>
      </c>
      <c r="H4" s="121">
        <v>45992.45039351852</v>
      </c>
      <c r="I4" s="119" t="str">
        <f>IFERROR(VLOOKUP(D4,DB!A:F,6,0),"")</f>
        <v>SCECO</v>
      </c>
      <c r="J4" s="119" t="str">
        <f>IFERROR(VLOOKUP(D4,DB!A:G,7,0),"")</f>
        <v>Vandalized</v>
      </c>
      <c r="K4" s="122" t="s">
        <v>39218</v>
      </c>
      <c r="L4" s="137" t="str">
        <f>IFERROR(VLOOKUP(D4,DB!A:I,9,0),"")</f>
        <v>Latis</v>
      </c>
    </row>
    <row r="5" spans="1:16382" ht="31.5" customHeight="1">
      <c r="A5" s="118" t="s">
        <v>39215</v>
      </c>
      <c r="B5" s="119" t="str">
        <f>IFERROR(VLOOKUP(D5,DB!A:K,11,0),"")</f>
        <v>R6</v>
      </c>
      <c r="C5" s="120">
        <v>1</v>
      </c>
      <c r="D5" s="119" t="s">
        <v>35148</v>
      </c>
      <c r="E5" s="142" t="s">
        <v>39187</v>
      </c>
      <c r="F5" s="121">
        <v>45992.45039351852</v>
      </c>
      <c r="G5" s="72">
        <f ca="1">IFERROR(NOW()-F5,"-")</f>
        <v>6.2023842590861022E-2</v>
      </c>
      <c r="H5" s="121">
        <v>45992.45039351852</v>
      </c>
      <c r="I5" s="119" t="str">
        <f>IFERROR(VLOOKUP(D5,DB!A:F,6,0),"")</f>
        <v>SCECO</v>
      </c>
      <c r="J5" s="119" t="str">
        <f>IFERROR(VLOOKUP(D5,DB!A:G,7,0),"")</f>
        <v>Vandalized</v>
      </c>
      <c r="K5" s="122" t="s">
        <v>39219</v>
      </c>
      <c r="L5" s="137" t="str">
        <f>IFERROR(VLOOKUP(D5,DB!A:I,9,0),"")</f>
        <v>Latis</v>
      </c>
    </row>
    <row r="6" spans="1:16382" ht="31.5" customHeight="1">
      <c r="A6" s="118" t="s">
        <v>39220</v>
      </c>
      <c r="B6" s="119" t="str">
        <f>IFERROR(VLOOKUP(D6,DB!A:K,11,0),"")</f>
        <v>R6</v>
      </c>
      <c r="C6" s="120">
        <v>1</v>
      </c>
      <c r="D6" s="119" t="s">
        <v>33791</v>
      </c>
      <c r="E6" s="142" t="s">
        <v>39187</v>
      </c>
      <c r="F6" s="121">
        <v>45992.473194444443</v>
      </c>
      <c r="G6" s="72">
        <f ca="1">IFERROR(NOW()-F6,"-")</f>
        <v>3.9222916668222751E-2</v>
      </c>
      <c r="H6" s="121">
        <v>45992.473194444443</v>
      </c>
      <c r="I6" s="119" t="str">
        <f>IFERROR(VLOOKUP(D6,DB!A:F,6,0),"")</f>
        <v>SCECO</v>
      </c>
      <c r="J6" s="119" t="str">
        <f>IFERROR(VLOOKUP(D6,DB!A:G,7,0),"")</f>
        <v>Vandalized</v>
      </c>
      <c r="K6" s="122" t="s">
        <v>39221</v>
      </c>
      <c r="L6" s="137" t="str">
        <f>IFERROR(VLOOKUP(D6,DB!A:I,9,0),"")</f>
        <v>Latis</v>
      </c>
    </row>
    <row r="7" spans="1:16382" ht="31.5" customHeight="1">
      <c r="A7" s="118"/>
      <c r="B7" s="119" t="str">
        <f>IFERROR(VLOOKUP(D7,DB!A:K,11,0),"")</f>
        <v/>
      </c>
      <c r="C7" s="120"/>
      <c r="D7" s="119"/>
      <c r="E7" s="142"/>
      <c r="F7" s="121"/>
      <c r="G7" s="72">
        <f ca="1">IFERROR(NOW()-F7,"-")</f>
        <v>45992.512417361111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45992.512417361111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45992.512417361111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45992.512417361111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45992.512417361111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45992.512417361111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45992.512417361111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45992.512417361111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45992.512417361111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45992.512417361111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45992.512417361111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45992.512417361111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45992.512417361111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45992.512417361111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45992.512417361111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45992.512417361111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45992.512417361111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45992.512417361111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45992.512417361111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45992.512417361111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45992.512417361111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45992.512417361111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45992.512417361111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45992.512417361111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45992.512417361111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45992.512417361111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45992.512417361111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45992.512417361111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45992.512417361111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45992.512417361111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45992.512417361111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45992.512417361111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45992.512417361111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45992.512417361111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45992.512417361111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45992.512417361111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45992.512417361111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45992.512417361111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45992.512417361111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45992.512417361111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45992.512417361111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45992.512417361111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45992.512417361111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45992.512417361111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45992.512417361111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45992.512417361111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45992.512417361111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45992.512417361111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45992.512417361111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45992.512417361111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45992.512417361111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45992.512417361111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45992.512417361111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45992.512417361111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45992.512417361111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45992.512417361111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45992.512417361111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45992.512417361111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45992.512417361111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45992.512417361111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45992.512417361111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45992.512417361111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45992.512417361111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45992.512417361111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45992.512417361111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45992.512417361111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45992.512417361111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45992.512417361111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45992.512417361111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45992.512417361111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45992.512417361111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45992.512417361111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45992.512417361111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45992.512417361111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45992.512417361111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45992.512417361111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45992.512417361111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45992.512417361111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45992.512417361111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45992.512417361111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45992.512417361111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45992.512417361111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45992.512417361111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45992.512417361111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45992.512417361111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45992.512417361111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45992.512417361111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45992.512417361111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45992.512417361111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45992.512417361111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45992.512417361111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45992.512417361111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45992.512417361111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45992.512417361111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45992.512417361111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45992.512417361111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45992.512417361111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45992.512417361111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45992.512417361111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45992.512417361111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45992.512417361111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45992.512417361111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45992.512417361111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45992.512417361111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45992.512417361111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45992.512417361111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45992.512417361111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45992.512417361111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45992.512417361111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45992.512417361111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45992.512417361111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45992.512417361111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45992.512417361111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45992.512417361111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45992.512417361111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45992.512417361111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45992.512417361111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45992.512417361111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45992.512417361111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45992.512417361111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45992.512417361111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45992.512417361111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45992.512417361111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45992.512417361111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45992.512417361111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45992.512417361111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45992.512417361111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45992.512417361111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45992.512417361111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45992.512417361111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45992.512417361111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45992.512417361111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45992.512417361111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45992.512417361111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45992.512417361111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45992.512417361111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45992.512417361111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45992.512417361111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45992.512417361111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45992.512417361111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45992.512417361111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45992.512417361111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45992.512417361111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45992.512417361111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45992.512417361111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45992.512417361111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45992.512417361111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45992.512417361111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45992.512417361111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45992.512417361111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45992.512417361111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45992.512417361111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45992.512417361111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45992.512417361111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45992.512417361111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45992.512417361111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45992.512417361111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45992.512417361111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45992.512417361111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45992.512417361111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45992.512417361111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45992.512417361111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45992.512417361111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45992.512417361111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45992.512417361111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45992.512417361111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45992.512417361111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45992.512417361111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45992.512417361111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45992.512417361111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45992.512417361111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45992.512417361111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45992.512417361111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45992.512417361111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45992.512417361111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45992.512417361111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45992.512417361111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45992.512417361111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45992.512417361111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45992.512417361111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45992.512417361111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45992.512417361111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45992.512417361111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45992.512417361111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45992.512417361111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45992.512417361111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45992.512417361111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45992.512417361111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45992.512417361111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45992.512417361111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45992.512417361111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45992.512417361111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45992.512417361111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45992.512417361111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45992.512417361111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45992.512417361111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45992.512417361111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45992.512417361111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45992.512417361111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45992.512417361111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45992.512417361111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45992.512417361111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45992.512417361111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45992.512417361111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45992.512417361111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45992.512417361111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45992.512417361111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45992.512417361111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45992.512417361111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45992.512417361111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45992.512417361111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45992.512417361111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45992.512417361111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45992.512417361111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45992.512417361111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45992.512417361111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45992.512417361111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45992.512417361111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45992.512417361111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45992.512417361111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45992.512417361111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45992.512417361111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45992.512417361111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45992.512417361111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45992.512417361111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45992.512417361111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45992.512417361111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45992.512417361111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45992.512417361111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45992.512417361111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45992.512417361111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45992.512417361111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45992.512417361111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45992.512417361111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45992.512417361111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45992.512417361111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45992.512417361111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45992.512417361111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45992.512417361111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45992.512417361111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45992.512417361111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45992.512417361111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45992.512417361111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45992.512417361111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45992.512417361111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45992.512417361111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45992.512417361111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45992.512417361111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45992.512417361111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45992.512417361111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45992.512417361111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45992.512417361111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45992.512417361111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45992.512417361111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45992.512417361111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45992.512417361111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45992.512417361111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45992.512417361111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45992.512417361111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45992.512417361111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45992.512417361111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45992.512417361111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45992.512417361111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45992.512417361111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45992.512417361111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45992.512417361111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45992.512417361111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45992.512417361111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45992.512417361111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45992.512417361111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45992.512417361111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45992.512417361111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45992.512417361111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45992.512417361111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45992.512417361111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45992.512417361111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45992.512417361111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45992.512417361111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45992.512417361111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45992.512417361111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45992.512417361111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45992.512417361111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45992.512417361111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45992.512417361111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45992.512417361111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45992.512417361111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45992.512417361111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45992.512417361111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45992.512417361111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45992.512417361111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45992.512417361111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45992.512417361111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45992.512417361111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45992.512417361111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45992.512417361111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45992.512417361111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45992.512417361111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45992.512417361111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45992.512417361111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45992.512417361111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45992.512417361111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45992.512417361111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45992.512417361111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45992.512417361111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45992.512417361111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45992.512417361111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45992.512417361111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45992.512417361111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45992.512417361111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45992.512417361111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45992.512417361111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45992.512417361111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45992.512417361111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45992.512417361111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45992.512417361111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45992.512417361111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45992.512417361111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45992.512417361111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45992.512417361111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45992.512417361111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45992.512417361111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45992.512417361111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45992.512417361111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45992.512417361111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45992.512417361111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45992.512417361111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45992.512417361111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45992.512417361111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45992.512417361111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45992.512417361111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45992.512417361111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45992.512417361111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45992.512417361111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45992.512417361111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45992.512417361111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45992.512417361111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45992.512417361111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45992.512417361111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45992.512417361111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45992.512417361111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45992.512417361111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45992.512417361111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45992.512417361111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45992.512417361111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45992.512417361111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45992.512417361111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45992.512417361111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45992.512417361111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45992.512417361111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45992.512417361111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45992.512417361111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45992.512417361111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45992.512417361111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45992.512417361111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45992.512417361111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45992.512417361111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45992.512417361111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45992.512417361111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45992.512417361111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45992.512417361111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45992.512417361111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45992.512417361111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45992.512417361111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45992.512417361111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45992.512417361111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45992.512417361111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45992.512417361111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45992.512417361111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45992.512417361111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45992.512417361111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45992.512417361111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45992.512417361111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45992.512417361111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45992.512417361111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45992.512417361111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45992.512417361111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45992.512417361111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45992.512417361111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45992.512417361111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45992.512417361111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45992.512417361111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45992.512417361111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45992.512417361111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45992.512417361111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45992.512417361111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45992.512417361111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45992.512417361111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45992.512417361111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45992.512417361111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45992.512417361111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45992.512417361111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45992.512417361111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45992.512417361111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45992.512417361111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45992.512417361111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45992.512417361111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45992.512417361111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45992.512417361111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45992.512417361111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45992.512417361111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45992.512417361111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45992.512417361111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45992.512417361111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45992.512417361111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45992.512417361111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45992.512417361111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45992.512417361111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45992.512417361111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45992.512417361111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45992.512417361111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45992.512417361111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45992.512417361111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45992.512417361111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45992.512417361111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45992.512417361111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45992.512417361111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45992.512417361111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45992.512417361111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45992.512417361111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45992.512417361111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45992.512417361111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45992.512417361111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45992.512417361111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45992.512417361111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45992.512417361111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45992.512417361111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45992.512417361111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45992.512417361111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45992.512417361111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45992.512417361111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45992.512417361111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45992.512417361111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45992.512417361111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45992.512417361111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45992.512417361111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45992.512417361111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45992.512417361111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45992.512417361111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45992.512417361111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45992.512417361111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45992.512417361111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45992.512417361111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45992.512417361111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45992.512417361111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45992.512417361111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45992.512417361111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45992.512417361111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45992.512417361111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45992.512417361111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45992.512417361111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45992.512417361111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45992.512417361111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45992.512417361111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45992.512417361111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45992.512417361111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45992.512417361111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45992.512417361111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45992.512417361111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45992.512417361111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45992.512417361111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45992.512417361111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45992.512417361111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45992.512417361111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45992.512417361111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45992.512417361111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45992.512417361111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45992.512417361111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45992.512417361111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45992.512417361111</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45992.512417361111</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