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67" documentId="13_ncr:1_{F6CB121F-512D-4AA6-A0C1-0FB36C537598}" xr6:coauthVersionLast="47" xr6:coauthVersionMax="47" xr10:uidLastSave="{4A0B81D0-9DEF-4315-B1F9-CB20F52D7221}"/>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<sst xmlns="http://schemas.openxmlformats.org/spreadsheetml/2006/main" count="180290" uniqueCount="39129">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</sst>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296.60043009259243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45959.548855787034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45959.548855787034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45959.548855787034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45959.548855787034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45959.548855787034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45959.548855787034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45959.548855787034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45959.548855787034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45959.548855787034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45959.548855787034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45959.548855787034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45959.548855787034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45959.548855787034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45959.548855787034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45959.548855787034</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45959.548855787034</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45959.548855787034</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45959.548855787034</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45959.548855787034</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45959.548855787034</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45959.548855787034</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45959.548855787034</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45959.548855787034</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45959.548855787034</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45959.548855787034</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45959.548855787034</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45959.548855787034</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45959.548855787034</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45959.548855787034</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45959.548855787034</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45959.548855787034</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45959.548855787034</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45959.548855787034</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45959.548855787034</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45959.548855787034</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45959.548855787034</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45959.548855787034</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45959.548855787034</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45959.548855787034</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45959.548855787034</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45959.548855787034</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45959.548855787034</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45959.548855787034</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45959.548855787034</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45959.548855787034</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45959.548855787034</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45959.548855787034</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45959.548855787034</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45959.548855787034</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45959.548855787034</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45959.548855787034</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45959.548855787034</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45959.548855787034</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45959.548855787034</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45959.548855787034</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45959.548855787034</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45959.548855787034</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45959.548855787034</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45959.548855787034</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45959.548855787034</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45959.548855787034</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45959.548855787034</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45959.548855787034</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45959.548855787034</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45959.548855787034</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45959.548855787034</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45959.548855787034</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45959.548855787034</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45959.548855787034</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45959.548855787034</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45959.548855787034</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45959.548855787034</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45959.548855787034</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45959.548855787034</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45959.548855787034</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45959.548855787034</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45959.548855787034</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45959.548855787034</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45959.548855787034</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45959.548855787034</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45959.548855787034</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45959.548855787034</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45959.548855787034</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45959.548855787034</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45959.548855787034</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45959.548855787034</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45959.548855787034</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45959.548855787034</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45959.548855787034</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45959.548855787034</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45959.548855787034</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45959.548855787034</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45959.548855787034</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45959.548855787034</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45959.548855787034</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45959.548855787034</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45959.548855787034</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45959.548855787034</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45959.548855787034</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45959.548855787034</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45959.548855787034</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45959.548855787034</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45959.548855787034</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45959.548855787034</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45959.548855787034</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45959.548855787034</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45959.548855787034</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45959.548855787034</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45959.548855787034</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45959.548855787034</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45959.548855787034</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45959.548855787034</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45959.548855787034</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45959.548855787034</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45959.548855787034</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45959.548855787034</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45959.548855787034</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45959.548855787034</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45959.548855787034</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45959.548855787034</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45959.548855787034</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45959.548855787034</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45959.548855787034</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45959.548855787034</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45959.548855787034</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45959.548855787034</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45959.548855787034</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45959.548855787034</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45959.548855787034</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45959.548855787034</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45959.548855787034</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45959.548855787034</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45959.548855787034</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45959.548855787034</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45959.548855787034</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45959.548855787034</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45959.548855787034</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45959.548855787034</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45959.548855787034</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45959.548855787034</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45959.548855787034</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45959.548855787034</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45959.548855787034</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45959.548855787034</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45959.548855787034</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45959.548855787034</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45959.548855787034</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45959.548855787034</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134.5490180555571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0.80677245370316086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3" t="s">
        <v>39107</v>
      </c>
      <c r="B5" s="18" t="str">
        <f>IFERROR(VLOOKUP(D5,DB!A:K,11,0),"")</f>
        <v>R2</v>
      </c>
      <c r="C5" s="18">
        <v>1</v>
      </c>
      <c r="D5" s="18" t="s">
        <v>26023</v>
      </c>
      <c r="E5" s="114" t="s">
        <v>39021</v>
      </c>
      <c r="F5" s="115">
        <v>45959.533541666664</v>
      </c>
      <c r="G5" s="116">
        <f ca="1">IFERROR(NOW()-F5,"-")</f>
        <v>1.5314120370021556E-2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45959.548855787034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45959.548855787034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45959.548855787034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45959.548855787034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45959.548855787034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45959.548855787034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45959.548855787034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45959.548855787034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45959.548855787034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45959.548855787034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45959.548855787034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45959.548855787034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45959.548855787034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45959.548855787034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45959.548855787034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45959.548855787034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45959.548855787034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45959.548855787034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45959.548855787034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45959.548855787034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45959.548855787034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45959.548855787034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45959.548855787034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45959.548855787034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45959.548855787034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45959.548855787034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45959.548855787034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45959.548855787034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45959.548855787034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45959.548855787034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45959.548855787034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45959.548855787034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45959.548855787034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45959.548855787034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45959.548855787034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45959.548855787034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45959.548855787034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45959.548855787034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45959.548855787034</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45959.548855787034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45959.548855787034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45959.548855787034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45959.548855787034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45959.548855787034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45959.548855787034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45959.548855787034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45959.548855787034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45959.548855787034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45959.548855787034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45959.548855787034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45959.548855787034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45959.548855787034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45959.548855787034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45959.548855787034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45959.548855787034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45959.548855787034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45959.548855787034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45959.548855787034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45959.548855787034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45959.548855787034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45959.548855787034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45959.548855787034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45959.548855787034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45959.548855787034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45959.548855787034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45959.548855787034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45959.548855787034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45959.548855787034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45959.548855787034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45959.548855787034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45959.548855787034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45959.548855787034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45959.548855787034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45959.548855787034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45959.548855787034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45959.548855787034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45959.548855787034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45959.548855787034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45959.548855787034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45959.548855787034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45959.548855787034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45959.548855787034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45959.548855787034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45959.548855787034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45959.548855787034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45959.548855787034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45959.548855787034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45959.548855787034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45959.548855787034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45959.548855787034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45959.548855787034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45959.548855787034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45959.548855787034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45959.548855787034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45959.548855787034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45959.548855787034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45959.548855787034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45959.548855787034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45959.548855787034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45959.548855787034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45959.548855787034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45959.548855787034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45959.548855787034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45959.548855787034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45959.548855787034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45959.548855787034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45959.548855787034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45959.548855787034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45959.548855787034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45959.548855787034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45959.548855787034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45959.548855787034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45959.548855787034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45959.548855787034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45959.548855787034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45959.548855787034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45959.548855787034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45959.548855787034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45959.548855787034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45959.548855787034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45959.548855787034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45959.548855787034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45959.548855787034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45959.548855787034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45959.548855787034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45959.548855787034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45959.548855787034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45959.548855787034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45959.548855787034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45959.548855787034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45959.548855787034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45959.548855787034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45959.548855787034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45959.548855787034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45959.548855787034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45959.548855787034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45959.548855787034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45959.548855787034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45959.548855787034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45959.548855787034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45959.548855787034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45959.548855787034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45959.548855787034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45959.548855787034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45959.548855787034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45959.548855787034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45959.548855787034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45959.548855787034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45959.548855787034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45959.548855787034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45959.548855787034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45959.548855787034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45959.548855787034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45959.548855787034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45959.548855787034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45959.548855787034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45959.548855787034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45959.548855787034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45959.548855787034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45959.548855787034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45959.548855787034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45959.548855787034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45959.548855787034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45959.548855787034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45959.548855787034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45959.548855787034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45959.548855787034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45959.548855787034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45959.548855787034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45959.548855787034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45959.548855787034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45959.548855787034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45959.548855787034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45959.548855787034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45959.548855787034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45959.548855787034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45959.548855787034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45959.548855787034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45959.548855787034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45959.548855787034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45959.548855787034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45959.548855787034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45959.548855787034</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45959.548856018519</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45959.548856018519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45959.548856018519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45959.548856018519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45959.548856018519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45959.548856018519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45959.548856018519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45959.548856018519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45959.548856018519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45959.548856018519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45959.548856018519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45959.548856018519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45959.548856018519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45959.548856018519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45959.548856018519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45959.548856018519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45959.548856018519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45959.548856018519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45959.548856018519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45959.548856018519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45959.548856018519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45959.548856018519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45959.548856018519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45959.548856018519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45959.548856018519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45959.548856018519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45959.548856018519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45959.548856018519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45959.548856018519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45959.548856018519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45959.548856018519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45959.548856018519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45959.548856018519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45959.548856018519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45959.548856018519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45959.548856018519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45959.548856018519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45959.548856018519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45959.548856018519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45959.548856018519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45959.548856018519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45959.548856018519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45959.548856018519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45959.548856018519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45959.548856018519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45959.548856018519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45959.548856018519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45959.548856018519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45959.548856018519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45959.548856018519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45959.548856018519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45959.548856018519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45959.548856018519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45959.548856018519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45959.548856018519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45959.548856018519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45959.548856018519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45959.548856018519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45959.548856018519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45959.548856018519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45959.548856018519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45959.548856018519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45959.548856018519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45959.548856018519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45959.548856018519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45959.548856018519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45959.548856018519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45959.548856018519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45959.548856018519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45959.548856018519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45959.548856018519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45959.548856018519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45959.548856018519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45959.548856018519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45959.548856018519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45959.548856018519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45959.548856018519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45959.548856018519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45959.548856018519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45959.548856018519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45959.548856018519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45959.548856018519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45959.548856018519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45959.548856018519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45959.548856018519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45959.548856018519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45959.548856018519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45959.548856018519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45959.548856018519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45959.548856018519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45959.548856018519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45959.548856018519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45959.548856018519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45959.548856018519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45959.548856018519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45959.548856018519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45959.548856018519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45959.548856018519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45959.548856018519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45959.548856018519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45959.548856018519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45959.548856018519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45959.548856018519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45959.548856018519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45959.548856018519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45959.548856018519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45959.548856018519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45959.548856018519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45959.548856018519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45959.548856018519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45959.548856018519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45959.548856018519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45959.548856018519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45959.548856018519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45959.548856018519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45959.548856018519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45959.548856018519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45959.548856018519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45959.548856018519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45959.548856018519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45959.548856018519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45959.548856018519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45959.548856018519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45959.548856018519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45959.548856018519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45959.548856018519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45959.548856018519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45959.548856018519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45959.548856018519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45959.548856018519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45959.548856018519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45959.548856018519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45959.548856018519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45959.548856018519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45959.548856018519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45959.548856018519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45959.548856018519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45959.548856018519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45959.548856018519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45959.548856018519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45959.548856018519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45959.548856018519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45959.548856018519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45959.548856018519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45959.548856018519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45959.548856018519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45959.548856018519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45959.548856018519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45959.548856018519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45959.548856018519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45959.548856018519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45959.548856018519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45959.548856018519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45959.548856018519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45959.548856018519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45959.548856018519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45959.548856018519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45959.548856018519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45959.548856018519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45959.548856018519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45959.548856018519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45959.548856018519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45959.548856018519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45959.548856018519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45959.548856018519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45959.548856018519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45959.548856018519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45959.548856018519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45959.548856018519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45959.548856018519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45959.548856018519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45959.548856018519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45959.548856018519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45959.548856018519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45959.548856018519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45959.548856018519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45959.548856018519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45959.548856018519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45959.548856018519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45959.548856018519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45959.548856018519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45959.548856018519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45959.548856018519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45959.548856018519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45959.548856018519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45959.548856018519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45959.548856018519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45959.548856018519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45959.548856018519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45959.548856018519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45959.548856018519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45959.548856018519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45959.548856018519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45959.548856018519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45959.548856018519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45959.548856018519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45959.548856018519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45959.548856018519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45959.548856018519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45959.548856018519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45959.548856018519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45959.548856018519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45959.548856018519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45959.548856018519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45959.548856018519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45959.548856018519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45959.548856018519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45959.548856018519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45959.548856018519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45959.548856018519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45959.548856018519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45959.548856018519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45959.548856018519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45959.548856018519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45959.548856018519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45959.548856018519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45959.548856018519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45959.548856018519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45959.548856018519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45959.548856018519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45959.548856018519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45959.548856018519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45959.548856018519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45959.548856018519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45959.548856018519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45959.548856018519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45959.548856018519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45959.548856018519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45959.548856018519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45959.548856018519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45959.548856018519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45959.548856018519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45959.548856018519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45959.548856018519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45959.548856018519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45959.548856018519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45959.548856018519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45959.548856018519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45959.548856018519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45959.548856018519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45959.548856018519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45959.548856018519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45959.548856018519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45959.548856018519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45959.548856018519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45959.548856018519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45959.548856018519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45959.548856018519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45959.548856018519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45959.548856018519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45959.548856018519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45959.548856018519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45959.548856018519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45959.548856018519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45959.548856018519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45959.548856018519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45959.548856018519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45959.548856018519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45959.548856018519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45959.548856018519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45959.548856018519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45959.548856018519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45959.548856018519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45959.548856018519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45959.548856018519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45959.548856018519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45959.548856018519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45959.548856018519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45959.548856018519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45959.548856018519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45959.548856018519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45959.548856018519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45959.548856018519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45959.548856018519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45959.548856018519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45959.548856018519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45959.548856018519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45959.548856018519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45959.548856018519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45959.548856018519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45959.548856018519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45959.548856018519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45959.548856018519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45959.548856018519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45959.548856018519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45959.548856018519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45959.548856018519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45959.548856018519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45959.548856018519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45959.548856018519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45959.548856018519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45959.548856018519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45959.548856018519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45959.548856018519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45959.548856018519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45959.548856018519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45959.548856018519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45959.548856018519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45959.548856018519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45959.548856018519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45959.548856018519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45959.548856018519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45959.548856018519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45959.548856018519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45959.548856018519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45959.548856018519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45959.548856018519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45959.548856018519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45959.548856018519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45959.548856018519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45959.548856018519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45959.548856018519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45959.548856018519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45959.548856018519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45959.548856018519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45959.548856018519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45959.548856018519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45959.548856018519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45959.548856018519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45959.548856018519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45959.548856018519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45959.548856018519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45959.548856018519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45959.548856018519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45959.548856018519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45959.548856018519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45959.548856018519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45959.548856018519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45959.548856018519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45959.548856018519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45959.548856018519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45959.548856018519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45959.548856018519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45959.548856018519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45959.548856018519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45959.548856018519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45959.548856018519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45959.548856018519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45959.548856018519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45959.548856018519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45959.548856018519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45959.548856018519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45959.548856018519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45959.548856018519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45959.548856018519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45959.548856018519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45959.548856018519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45959.548856018519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45959.548856018519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45959.548856018519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45959.548856018519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45959.548856018519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45959.548856018519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45959.548856018519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45959.548856018519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45959.548856018519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45959.548856018519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45959.548856018519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45959.548856018519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45959.548856018519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45959.548856018519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45959.548856018519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45959.548856018519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45959.548856018519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45959.548856018519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45959.548856018519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45959.548856018519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45959.548856018519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45959.548856018519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45959.548856018519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45959.548856018519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45959.548856018519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45959.548856018519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45959.548856018519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45959.548856018519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45959.548856018519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45959.548856018519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45959.548856018519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45959.548856018519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45959.548856018519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45959.548856018519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45959.548856018519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45959.548856018519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45959.548856018519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45959.548856018519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45959.548856018519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45959.548856018519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45959.548856018519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45959.548856018519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45959.548856018519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45959.548856018519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45959.548856018519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45959.548856018519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45959.548856018519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45959.548856018519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45959.548856018519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45959.548856018519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45959.548856018519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45959.548856018519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45959.548856018519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45959.548856018519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45959.548856018519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45959.548856018519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45959.548856018519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45959.548856018519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45959.548856018519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45959.548856018519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45959.548856018519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45959.548856018519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45959.548856018519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45959.548856018519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45959.548856018519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45959.548856018519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45959.548856018519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45959.548856018519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45959.548856018519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45959.548856018519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45959.548856018519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45959.548856018519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45959.548856018519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45959.548856018519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45959.548856018519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45959.548856018519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45959.548856018519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45959.548856018519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45959.548856018519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45959.548856018519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45959.548856018519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45959.548856018519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45959.548856018519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45959.548856018519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45959.548856018519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45959.548856018519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45959.548856018519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45959.548856018519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45959.548856018519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45959.548856018519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45959.548856018519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45959.548856018519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45959.548856018519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45959.548856018519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45959.548856018519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45959.548856018519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45959.548856018519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45959.548856018519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45959.548856018519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45959.548856018519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45959.548856018519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45959.548856018519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45959.548856018519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45959.548856018519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45959.548856018519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45959.548856018519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45959.548856018519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45959.548856018519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45959.548856018519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45959.548856018519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45959.548856018519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45959.548856018519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45959.548856018519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45959.548856018519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45959.548856018519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45959.548856018519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45959.548856018519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45959.548856018519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45959.548856018519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45959.548856018519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45959.548856018519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45959.548856018519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45959.548856018519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45959.548856018519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45959.548856018519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45959.548856018519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45959.548856018519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45959.548856018519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45959.548856018519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45959.548856018519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45959.548856018519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45959.548856018519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45959.548856018519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45959.548856018519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45959.548856018519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45959.548856018519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45959.548856018519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45959.548856018519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45959.548856018519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45959.548856018519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45959.548856018519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45959.548856018519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45959.548856018519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45959.548856018519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45959.548856018519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45959.548856018519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45959.548856018519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45959.548856018519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45959.548856018519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45959.548856018519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45959.548856018519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45959.548856018519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45959.548856018519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45959.548856018519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45959.548856018519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45959.548856018519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45959.548856018519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45959.548856018519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45959.548856018519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45959.548856018519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45959.548856018519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45959.548856018519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45959.548856018519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45959.548856018519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45959.548856018519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45959.548856018519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45959.548856018519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45959.548856018519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45959.548856018519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45959.548856018519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45959.548856018519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45959.548856018519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45959.548856018519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45959.548856018519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45959.548856018519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45959.548856018519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45959.548856018519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45959.548856018519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45959.548856018519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45959.548856018519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45959.548856018519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45959.548856018519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45959.548856018519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45959.548856018519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45959.548856018519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45959.548856018519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45959.548856018519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45959.548856018519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45959.548856018519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45959.548856018519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45959.548856018519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45959.548856018519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45959.548856018519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45959.548856018519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45959.548856018519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45959.548856018519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45959.548856018519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45959.548856018519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45959.548856018519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45959.548856018519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45959.548856018519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45959.548856018519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45959.548856018519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45959.548856018519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45959.548856018519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45959.548856018519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45959.548856018519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45959.548856018519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45959.548856018519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45959.548856018519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45959.548856018519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45959.548856018519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45959.548856018519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45959.548856018519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45959.548856018519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45959.548856018519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45959.548856018519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45959.548856018519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45959.548856018519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45959.548856018519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45959.548856018519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45959.548856018519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45959.548856018519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45959.548856018519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45959.548856018519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45959.548856018519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45959.548856018519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45959.548856018519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45959.548856018519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45959.548856018519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45959.548856018519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45959.548856018519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45959.548856018519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45959.548856018519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45959.548856018519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45959.548856018519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45959.548856018519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45959.548856018519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45959.548856018519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45959.548856018519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45959.548856018519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45959.548856018519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45959.548856018519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45959.548856018519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45959.548856018519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45959.548856018519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45959.548856018519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45959.548856018519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45959.548856018519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45959.548856018519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45959.548856018519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45959.548856018519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45959.548856018519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45959.548856018519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45959.548856018519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45959.548856018519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45959.548856018519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45959.548856018519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45959.548856018519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45959.548856018519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45959.548856018519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45959.548856018519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45959.548856018519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45959.548856018519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45959.548856018519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45959.548856018519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45959.548856018519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45959.548856018519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45959.548856018519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45959.548856018519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45959.548856018519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45959.548856018519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45959.548856018519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45959.548856018519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45959.548856018519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45959.548856018519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45959.548856018519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45959.548856018519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45959.548856018519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45959.548856018519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45959.548856018519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45959.548856018519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45959.548856018519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45959.548856018519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45959.548856018519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45959.548856018519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45959.548856018519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45959.548856018519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45959.548856018519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45959.548856018519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45959.548856018519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45959.548856018519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45959.548856018519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45959.548856018519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45959.548856018519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45959.548856018519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45959.548856018519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45959.548856018519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45959.548856018519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45959.548856018519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45959.548856018519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45959.548856018519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45959.548856018519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45959.548856018519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45959.548856018519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45959.548856018519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45959.548856018519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45959.548856018519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45959.548856018519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45959.548856018519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45959.548856018519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45959.548856018519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45959.548856018519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45959.548856018519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45959.548856018519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45959.548856018519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45959.548856018519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45959.548856018519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45959.548856018519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45959.548856018519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45959.548856018519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45959.548856018519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45959.548856018519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45959.548856018519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45959.548856018519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45959.548856018519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45959.548856018519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45959.548856018519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45959.548856018519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45959.548856018519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45959.548856018519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45959.548856018519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45959.548856018519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45959.548856018519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45959.548856018519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45959.548856018519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45959.548856018519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45959.548856018519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45959.548856018519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45959.548856018519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45959.548856018519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45959.548856018519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45959.548856018519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45959.548856018519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45959.548856018519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45959.548856018519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45959.548856018519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45959.548856018519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45959.548856018519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45959.548856018519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45959.548856018519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45959.548856018519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45959.548856018519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45959.548856018519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45959.548856018519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45959.548856018519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45959.548856018519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45959.548856018519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45959.548856018519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45959.548856018519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45959.548856018519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45959.548856018519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45959.548856018519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45959.548856018519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45959.548856018519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45959.548856018519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45959.548856018519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45959.548856018519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45959.548856018519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45959.548856018519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45959.548856018519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45959.548856018519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45959.548856018519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45959.548856018519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45959.548856018519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45959.548856018519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45959.548856018519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45959.548856018519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45959.548856018519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45959.548856018519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45959.548856018519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45959.548856018519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45959.548856018519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45959.548856018519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45959.548856018519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45959.548856018519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45959.548856018519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45959.548856018519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45959.548856018519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45959.548856018519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45959.548856018519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45959.548856018519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45959.548856018519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45959.548856018519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45959.548856018519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45959.548856018519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45959.548856018519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45959.548856018519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45959.548856018519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45959.548856018519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45959.548856018519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45959.548856018519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45959.548856018519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45959.548856018519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45959.548856018519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45959.548856018519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45959.548856018519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45959.548856018519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45959.548856018519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45959.548856018519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45959.548856018519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45959.548856018519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45959.548856018519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45959.548856018519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45959.548856018519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45959.548856018519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45959.548856018519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45959.548856018519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45959.548856018519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45959.548856018519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45959.548856018519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45959.548856018519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45959.548856018519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45959.548856018519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45959.548856018519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45959.548856018519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45959.548856018519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45959.548856018519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45959.548856018519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45959.548856018519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45959.548856018519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45959.548856018519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45959.548856018519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45959.548856018519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45959.548856018519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45959.548856018519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45959.548856018519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45959.548856018519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45959.548856018519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45959.548856018519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45959.548856018519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45959.548856018519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45959.548856018519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45959.548856018519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45959.548856018519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45959.548856018519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45959.548856018519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45959.548856018519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45959.548856018519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45959.548856018519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45959.548856018519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45959.548856018519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45959.548856018519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45959.548856018519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45959.548856018519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45959.548856018519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45959.548856018519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45959.548856018519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45959.548856018519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45959.548856018519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45959.548856018519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45959.548856018519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45959.548856018519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45959.548856018519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45959.548856018519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45959.548856018519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45959.548856018519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45959.548856018519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45959.548856018519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45959.548856018519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45959.548856018519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45959.548856018519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45959.548856018519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45959.548856018519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45959.548856018519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45959.548856018519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45959.548856018519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45959.548856018519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45959.548856018519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45959.548856018519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45959.548856018519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45959.548856018519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45959.548856018519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45959.548856018519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45959.548856018519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45959.548856018519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45959.548856018519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45959.548856018519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45959.548856018519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45959.548856018519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45959.548856018519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45959.548856018519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45959.548856018519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45959.548856018519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45959.548856018519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45959.548856018519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45959.548856018519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45959.548856018519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45959.548856018519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45959.548856018519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45959.548856018519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45959.548856018519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45959.548856018519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45959.548856018519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45959.548856018519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45959.548856018519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45959.548856018519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45959.548856018519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45959.548856018519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45959.548856018519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45959.548856018519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45959.548856018519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45959.548856018519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45959.548856018519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45959.548856018519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45959.548856018519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45959.548856018519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45959.548856018519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45959.548856018519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45959.548856018519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45959.548856018519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45959.548856018519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45959.548856018519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45959.548856018519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45959.548856018519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45959.548856018519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45959.548856018519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45959.548856018519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45959.548856018519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45959.548856018519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45959.548856018519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45959.548856018519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45959.548856018519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45959.548856018519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45959.548856018519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45959.548856018519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45959.548856018519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45959.548856018519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45959.548856018519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45959.548856018519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45959.548856018519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45959.548856018519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45959.548856018519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45959.548856018519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45959.548856018519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45959.548856018519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45959.548856018519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45959.548856018519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45959.548856018519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45959.548856018519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45959.548856018519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45959.548856018519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45959.548856018519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45959.548856018519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45959.548856018519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45959.548856018519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45959.548856018519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45959.548856018519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45959.548856018519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45959.548856018519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45959.548856018519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45959.548856018519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45959.548856018519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45959.548856018519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45959.548856018519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45959.548856018519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45959.548856018519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45959.548856018519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45959.548856018519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45959.548856018519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45959.548856018519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45959.548856018519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45959.548856018519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45959.548856018519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45959.548856018519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45959.548856018519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45959.548856018519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45959.548856018519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45959.548856018519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45959.548856018519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45959.548856018519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45959.548856018519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45959.548856018519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45959.548856018519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45959.548856018519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45959.548856018519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45959.548856018519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45959.548856018519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45959.548856018519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45959.548856018519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45959.548856018519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45959.548856018519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45959.548856018519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45959.548856018519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45959.548856018519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45959.548856018519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45959.548856018519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45959.548856018519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45959.548856018519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45959.548856018519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45959.548856018519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45959.548856018519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45959.548856018519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45959.548856018519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45959.548856018519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45959.548856018519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45959.548856018519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45959.548856018519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45959.548856018519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45959.548856018519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45959.548856018519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45959.548856018519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45959.548856018519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45959.548856018519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45959.548856018519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45959.548856018519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45959.548856018519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45959.548856018519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45959.548856018519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45959.548856018519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45959.548856018519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45959.548856018519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45959.548856018519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45959.548856018519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45959.548856018519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45959.548856018519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45959.548856018519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45959.548856018519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45959.548856018519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45959.548856018519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45959.548856018519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45959.548856018519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45959.548856018519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45959.548856018519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45959.548856018519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45959.548856018519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45959.548856018519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45959.548856018519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45959.548856018519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45959.548856018519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45959.548856018519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45959.548856018519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45959.548856018519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45959.548856018519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45959.548856018519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45959.548856018519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45959.548856018519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45959.548856018519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45959.548856018519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45959.548856018519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45959.548856018519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45959.548856018519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45959.548856018519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45959.548856018519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45959.548856018519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45959.548856018519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45959.548856018519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45959.548856018519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45959.548856018519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45959.548856018519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45959.548856018519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45959.548856018519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45959.548856018519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45959.548856018519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45959.548856018519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45959.548856018519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45959.548856018519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45959.548856018519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45959.548856018519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45959.548856018519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45959.548856018519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45959.548856018519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45959.548856018519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45959.548856018519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45959.548856018519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45959.548856018519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45959.548856018519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45959.548856018519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45959.548856018519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45959.548856018519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45959.548856018519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45959.548856018519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45959.548856018519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45959.548856018519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45959.548856018519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45959.548856018519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45959.548856018519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45959.548856018519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45959.548856018519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45959.548856018519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45959.548856018519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45959.548856018519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45959.548856018519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45959.548856018519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45959.548856018519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45959.548856018519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45959.548856018519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45959.548856018519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45959.548856018519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45959.548856018519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45959.548856018519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45959.548856018519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45959.548856018519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45959.548856018519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45959.548856018519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45959.548856018519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45959.548856018519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45959.548856018519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45959.548856018519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45959.548856018519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45959.548856018519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45959.548856018519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45959.548856018519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45959.548856018519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45959.548856018519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45959.548856018519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45959.548856018519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45959.548856018519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45959.548856018519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45959.548856018519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45959.548856018519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45959.548856018519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45959.548856018519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45959.548856018519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45959.548856018519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45959.548856018519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45959.548856018519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45959.548856018519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45959.548856018519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45959.548856018519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45959.548856018519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45959.548856018519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45959.548856018519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45959.548856018519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45959.548856018519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45959.548856018519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45959.548856018519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45959.548856018519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45959.548856018519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45959.548856018519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45959.548856018519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45959.548856018519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45959.548856018519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45959.548856018519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45959.548856018519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45959.548856018519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45959.548856018519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45959.548856018519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45959.548856018519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45959.548856018519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45959.548856018519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45959.548856018519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45959.548856018519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45959.548856018519</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256.06813819443778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45959.548856018519</v>
      </c>
      <c r="H3" s="123">
        <v>45959.359988425924</v>
      </c>
      <c r="I3" s="119" t="str">
        <f>IFERROR(VLOOKUP(D3,DB!A:F,6,0),"")</f>
        <v>SCECO</v>
      </c>
      <c r="J3" s="119" t="str">
        <f>IFERROR(VLOOKUP(D3,DB!A:G,7,0),"")</f>
        <v>Weak</v>
      </c>
      <c r="K3" s="125" t="s">
        <v>39114</v>
      </c>
      <c r="L3" s="121" t="str">
        <f>IFERROR(VLOOKUP(D3,DB!A:I,9,0),"")</f>
        <v>Latis</v>
      </c>
    </row>
    <row r="4" spans="1:16" ht="15" customHeight="1">
      <c r="A4" s="119"/>
      <c r="B4" s="119" t="str">
        <f>IFERROR(VLOOKUP(D4,DB!A:K,11,0),"")</f>
        <v/>
      </c>
      <c r="C4" s="120"/>
      <c r="D4" s="121"/>
      <c r="E4" s="98"/>
      <c r="F4" s="123"/>
      <c r="G4" s="124">
        <f ca="1">IFERROR(NOW()-F4,"")</f>
        <v>45959.548856018519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45959.548856018519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122"/>
      <c r="F6" s="123"/>
      <c r="G6" s="124">
        <f ca="1">IFERROR(NOW()-F6,"")</f>
        <v>45959.548856018519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45959.548856018519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45959.548856018519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45959.548856018519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45959.548856018519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45959.548856018519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45959.548856018519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45959.548856018519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45959.548856018519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45959.548856018519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45959.548856018519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45959.548856018519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45959.548856018519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45959.548856018519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45959.548856018519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45959.548856018519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45959.548856018519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45959.548856018519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45959.548856018519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45959.548856018519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45959.548856018519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45959.548856018519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45959.548856018519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45959.548856018519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45959.548856018519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45959.548856018519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45959.548856018519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45959.548856018519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45959.548856018519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45959.548856018519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45959.548856018519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45959.548856018519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45959.548856018519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45959.548856018519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45959.548856018519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45959.548856018519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45959.548856018519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45959.548856018519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45959.548856018519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45959.548856018519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45959.548856018519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45959.548856018519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45959.548856018519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45959.548856018519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45959.548856018519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45959.548856018519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45959.548856018519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45959.548856018519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45959.548856018519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45959.548856018519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45959.548856018519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45959.548856018519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45959.548856018519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45959.548856018519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45959.548856018519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45959.548856018519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45959.548856018519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45959.548856018519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45959.548856018519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45959.548856018519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45959.548856018519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45959.548856018519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45959.548856018519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45959.548856018519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45959.548856018519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45959.548856018519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45959.548856018519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45959.548856018519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45959.548856018519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45959.548856018519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45959.548856018519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45959.548856018519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45959.548856018519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45959.548856018519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45959.548856018519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45959.548856018519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45959.548856018519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45959.548856018519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45959.548856018519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45959.548856018519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45959.548856018519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45959.548856018519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45959.548856018519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45959.548856018519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45959.548856018519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45959.548856018519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45959.548856018519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45959.548856018519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45959.548856018519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45959.548856018519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45959.548856018519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45959.548856018519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45959.548856018519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45959.548856018519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45959.548856018519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45959.548856018519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45959.548856018519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45959.548856018519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45959.548856018519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45959.548856018519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45959.548856018519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45959.548856018519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45959.548856018519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45959.548856018519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45959.548856018519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45959.548856018519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45959.548856018519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45959.548856018519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45959.548856018519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45959.548856018519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45959.548856018519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45959.548856018519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45959.548856018519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45959.548856018519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45959.548856018519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45959.548856018519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45959.548856018519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45959.548856018519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45959.548856018519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45959.548856018519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45959.548856018519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45959.548856018519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45959.548856018519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45959.548856018519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45959.548856018519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45959.548856018519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45959.548856018519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45959.548856018519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45959.548856018519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45959.548856018519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45959.548856018519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45959.548856018519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45959.548856018519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45959.548856018519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45959.548856018519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45959.548856018519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45959.548856018519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45959.548856018519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45959.548856018519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45959.548856018519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45959.548856018519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45959.548856018519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45959.548856018519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45959.548856018519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45959.548856018519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45959.548856018519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45959.548856018519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45959.548856018519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45959.548856018519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45959.548856018519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45959.548856018519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45959.548856018519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45959.548856018519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45959.548856018519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45959.548856018519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45959.548856018519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45959.548856018519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45959.548856018519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45959.548856018519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45959.548856018519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45959.548856018519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45959.548856018519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45959.548856018519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45959.548856018519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45959.548856018519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45959.548856018519</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45959.548856018519</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67.716795601845661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33.359978472217335</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10.887744675921567</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39122</v>
      </c>
      <c r="L5" s="152" t="str">
        <f>IFERROR(VLOOKUP(D5,DB!A:I,9,0),"")</f>
        <v>Latis</v>
      </c>
    </row>
    <row r="6" spans="1:13" ht="15">
      <c r="A6" s="152"/>
      <c r="B6" s="152" t="str">
        <f>IFERROR(VLOOKUP(D6,DB!A:K,11,0),"")</f>
        <v/>
      </c>
      <c r="C6" s="152"/>
      <c r="D6"/>
      <c r="E6" s="152"/>
      <c r="F6" s="153"/>
      <c r="G6" s="154">
        <f ca="1">IFERROR(NOW()-F6,"")</f>
        <v>45959.548855787034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45959.548855787034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45959.548855787034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45959.548855787034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45959.548855787034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45959.548855787034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45959.548855787034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45959.548855787034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45959.548855787034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45959.548855787034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45959.548855787034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45959.548855787034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45959.548855787034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45959.548855787034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45959.548855787034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45959.548855787034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45959.548855787034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45959.548855787034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45959.548855787034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45959.548855787034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45959.548855787034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45959.548855787034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45959.548855787034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45959.548855787034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45959.548855787034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45959.548855787034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45959.548855787034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45959.548855787034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45959.548855787034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45959.548855787034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45959.548855787034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45959.548855787034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45959.548855787034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45959.548855787034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45959.548855787034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45959.548855787034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45959.548855787034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45959.548855787034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45959.548855787034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45959.548855787034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45959.548855787034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45959.548855787034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45959.548855787034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45959.548855787034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45959.548855787034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45959.548855787034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45959.548855787034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45959.548855787034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45959.548855787034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45959.548855787034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45959.548855787034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45959.548855787034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45959.548855787034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45959.548855787034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45959.548855787034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45959.548855787034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45959.548855787034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45959.548855787034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45959.548855787034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45959.548855787034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45959.548855787034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45959.548855787034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45959.548855787034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45959.548855787034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45959.548855787034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45959.548855787034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45959.548855787034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45959.548855787034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45959.548855787034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45959.548855787034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45959.548855787034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45959.548855787034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45959.548855787034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45959.548855787034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45959.548855787034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45959.548855787034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45959.548855787034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45959.548855787034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45959.548855787034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45959.548855787034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45959.548855787034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45959.548855787034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45959.548855787034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45959.548855787034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45959.548855787034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45959.548855787034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45959.548855787034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45959.548855787034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45959.548855787034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45959.548855787034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45959.548855787034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45959.548855787034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45959.548855787034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45959.548855787034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45959.548855787034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45959.548855787034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45959.548855787034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45959.548855787034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45959.548855787034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45959.548855787034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45959.548855787034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45959.548855787034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45959.548855787034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45959.548855787034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45959.548855787034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45959.548855787034</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45959.548855787034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45959.548855787034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45959.548855787034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45959.548855787034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45959.548855787034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45959.548855787034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45959.548855787034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45959.548855787034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45959.548855787034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45959.548855787034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45959.548855787034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45959.548855787034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45959.548855787034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45959.548855787034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45959.548855787034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45959.548855787034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45959.548855787034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45959.548855787034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45959.548855787034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45959.548855787034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45959.548855787034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45959.548855787034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45959.548855787034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45959.548855787034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45959.548855787034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45959.548855787034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45959.548855787034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45959.548855787034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45959.548855787034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45959.548855787034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45959.548855787034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45959.548855787034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45959.548855787034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45959.548855787034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45959.548855787034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45959.548855787034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45959.548855787034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45959.548855787034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45959.548855787034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45959.548855787034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45959.548855787034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45959.548855787034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45959.548855787034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45959.548855787034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45959.548855787034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45959.548855787034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45959.548855787034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45959.548855787034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45959.548855787034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45959.548855787034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45959.548855787034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45959.548855787034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45959.548855787034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45959.548855787034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45959.548855787034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45959.548855787034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45959.548855787034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45959.548855787034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45959.548855787034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45959.548855787034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45959.548855787034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45959.548855787034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45959.548855787034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45959.548855787034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45959.548855787034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45959.548855787034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45959.548855787034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45959.548855787034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45959.548855787034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45959.548855787034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45959.548855787034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45959.548855787034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45959.548855787034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45959.548855787034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45959.548855787034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45959.548855787034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45959.548855787034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45959.548855787034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45959.548855787034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45959.548855787034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45959.548855787034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45959.548855787034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45959.548855787034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45959.548855787034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45959.548855787034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45959.548855787034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45959.548855787034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45959.548855787034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45959.548855787034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45959.548855787034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45959.548855787034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45959.548855787034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45959.548855787034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45959.548855787034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45959.548855787034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45959.548855787034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45959.548855787034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45959.548855787034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45959.548855787034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45959.548855787034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45959.548855787034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45959.548855787034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45959.548855787034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45959.548855787034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45959.548855787034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45959.548855787034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45959.548855787034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45959.548855787034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45959.548855787034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45959.548855787034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45959.548855787034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45959.548855787034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45959.548855787034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45959.548855787034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45959.548855787034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45959.548855787034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45959.548855787034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45959.548855787034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45959.548855787034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45959.548855787034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45959.548855787034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45959.548855787034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45959.548855787034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45959.548855787034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45959.548855787034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45959.548855787034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45959.548855787034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45959.548855787034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45959.548855787034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45959.548855787034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45959.548855787034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45959.548855787034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45959.548855787034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45959.548855787034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45959.548855787034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45959.548855787034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45959.548855787034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45959.548855787034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45959.548855787034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45959.548855787034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45959.548855787034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45959.548855787034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45959.548855787034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45959.548855787034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45959.548855787034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45959.548855787034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45959.548855787034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45959.548855787034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45959.548855787034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45959.548855787034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45959.548855787034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45959.548855787034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45959.548855787034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45959.548855787034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45959.548855787034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45959.548855787034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45959.548855787034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45959.548855787034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45959.548855787034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45959.548855787034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45959.548855787034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45959.548855787034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45959.548855787034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45959.548855787034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45959.548855787034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45959.548855787034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45959.548855787034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45959.548855787034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45959.548855787034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45959.548855787034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45959.548855787034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45959.548855787034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45959.548855787034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45959.548855787034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45959.548855787034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45959.548855787034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45959.548855787034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45959.548855787034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45959.548855787034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45959.548855787034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45959.548855787034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45959.548855787034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45959.548855787034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45959.548855787034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45959.548855787034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45959.548855787034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45959.548855787034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45959.548855787034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45959.548855787034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45959.548855787034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45959.548855787034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45959.548855787034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45959.548855787034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45959.548855787034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45959.548855787034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45959.548855787034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45959.548855787034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45959.548855787034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45959.548855787034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45959.548855787034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45959.548855787034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45959.548855787034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45959.548855787034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45959.548855787034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45959.548855787034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45959.548855787034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45959.548855787034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45959.548855787034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45959.548855787034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45959.548855787034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45959.548855787034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45959.548855787034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45959.548855787034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45959.548855787034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45959.548855787034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45959.548855787034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45959.548855787034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45959.548855787034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45959.548855787034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45959.548855787034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45959.548855787034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45959.548855787034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45959.548855787034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45959.548855787034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45959.548855787034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45959.548855787034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45959.548855787034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45959.548855787034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45959.548855787034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45959.548855787034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45959.548855787034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45959.548855787034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45959.548855787034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45959.548855787034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45959.548855787034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45959.548855787034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45959.548855787034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45959.548855787034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45959.548855787034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45959.548855787034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45959.548855787034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45959.548855787034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45959.548855787034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45959.548855787034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45959.548855787034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45959.548855787034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45959.548855787034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45959.548855787034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45959.548855787034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45959.548855787034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45959.548855787034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45959.548855787034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45959.548855787034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45959.548855787034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45959.548855787034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45959.548855787034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45959.548855787034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45959.548855787034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45959.548855787034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45959.548855787034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45959.548855787034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45959.548855787034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45959.548855787034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45959.548855787034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45959.548855787034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45959.548855787034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45959.548855787034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45959.548855787034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45959.548855787034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45959.548855787034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45959.548855787034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45959.548855787034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45959.548855787034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45959.548855787034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45959.548855787034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45959.548855787034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45959.548855787034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45959.548855787034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45959.548855787034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45959.548855787034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45959.548855787034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45959.548855787034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45959.548855787034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45959.548855787034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45959.548855787034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45959.548855787034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45959.548855787034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45959.548855787034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45959.548855787034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45959.548855787034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45959.548855787034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45959.548855787034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45959.548855787034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45959.548855787034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45959.548855787034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45959.548855787034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45959.548855787034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45959.548855787034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45959.548855787034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45959.548855787034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45959.548855787034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45959.548855787034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45959.548855787034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45959.548855787034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45959.548855787034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45959.548855787034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45959.548855787034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45959.548855787034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45959.548855787034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45959.548855787034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45959.548855787034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45959.548855787034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45959.548855787034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45959.548855787034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45959.548855787034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45959.548855787034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45959.548855787034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45959.548855787034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45959.548855787034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45959.548855787034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45959.548855787034</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37504</v>
      </c>
      <c r="E2" s="106" t="s">
        <v>39021</v>
      </c>
      <c r="F2" s="172">
        <v>45959.449525462966</v>
      </c>
      <c r="G2" s="77">
        <f ca="1">IFERROR(NOW()-F2,"-")</f>
        <v>9.9330324068432674E-2</v>
      </c>
      <c r="H2" s="107">
        <v>45959.443981481483</v>
      </c>
      <c r="I2" s="103" t="str">
        <f>IFERROR(VLOOKUP(D2,DB!A:F,6,0),"")</f>
        <v>SCECO</v>
      </c>
      <c r="J2" s="102" t="str">
        <f>IFERROR(VLOOKUP(D2,DB!A:G,7,0),"")</f>
        <v>Dead</v>
      </c>
      <c r="K2" s="108" t="s">
        <v>39124</v>
      </c>
      <c r="L2" s="109" t="str">
        <f>IFERROR(VLOOKUP(D2,DB!A:I,9,0),"")</f>
        <v>Latis</v>
      </c>
    </row>
    <row r="3" spans="1:16383" ht="31.5" customHeight="1">
      <c r="A3" s="104" t="s">
        <v>39125</v>
      </c>
      <c r="B3" s="103" t="str">
        <f>IFERROR(VLOOKUP(D3,DB!A:K,11,0),"")</f>
        <v>R6</v>
      </c>
      <c r="C3" s="105">
        <v>1</v>
      </c>
      <c r="D3" s="103" t="s">
        <v>37470</v>
      </c>
      <c r="E3" s="106" t="s">
        <v>39021</v>
      </c>
      <c r="F3" s="107">
        <v>45959.404178240744</v>
      </c>
      <c r="G3" s="77">
        <f ca="1">IFERROR(NOW()-F3,"-")</f>
        <v>0.14467754629004048</v>
      </c>
      <c r="H3" s="107">
        <v>45959.404178240744</v>
      </c>
      <c r="I3" s="103" t="str">
        <f>IFERROR(VLOOKUP(D3,DB!A:F,6,0),"")</f>
        <v>Generator-SG</v>
      </c>
      <c r="J3" s="102" t="str">
        <f>IFERROR(VLOOKUP(D3,DB!A:G,7,0),"")</f>
        <v>Vandalized</v>
      </c>
      <c r="K3" s="108" t="s">
        <v>39126</v>
      </c>
      <c r="L3" s="109" t="str">
        <f>IFERROR(VLOOKUP(D3,DB!A:I,9,0),"")</f>
        <v>Latis</v>
      </c>
    </row>
    <row r="4" spans="1:16383" ht="31.5" customHeight="1">
      <c r="A4" s="104" t="s">
        <v>39127</v>
      </c>
      <c r="B4" s="103" t="str">
        <f>IFERROR(VLOOKUP(D4,DB!A:K,11,0),"")</f>
        <v>R6</v>
      </c>
      <c r="C4" s="105">
        <v>1</v>
      </c>
      <c r="D4" s="103" t="s">
        <v>34050</v>
      </c>
      <c r="E4" s="106" t="s">
        <v>39021</v>
      </c>
      <c r="F4" s="107">
        <v>45959.462812500002</v>
      </c>
      <c r="G4" s="77">
        <f ca="1">IFERROR(NOW()-F4,"-")</f>
        <v>8.6043287032225635E-2</v>
      </c>
      <c r="H4" s="107">
        <v>45959.462812500002</v>
      </c>
      <c r="I4" s="103" t="str">
        <f>IFERROR(VLOOKUP(D4,DB!A:F,6,0),"")</f>
        <v>SCECO</v>
      </c>
      <c r="J4" s="102" t="str">
        <f>IFERROR(VLOOKUP(D4,DB!A:G,7,0),"")</f>
        <v>Dead</v>
      </c>
      <c r="K4" s="108" t="s">
        <v>39128</v>
      </c>
      <c r="L4" s="109" t="str">
        <f>IFERROR(VLOOKUP(D4,DB!A:I,9,0),"")</f>
        <v>Latis</v>
      </c>
    </row>
    <row r="5" spans="1:16383" ht="31.5" customHeight="1">
      <c r="A5" s="104"/>
      <c r="B5" s="103" t="str">
        <f>IFERROR(VLOOKUP(D5,DB!A:K,11,0),"")</f>
        <v/>
      </c>
      <c r="C5" s="105"/>
      <c r="D5" s="103"/>
      <c r="E5" s="106"/>
      <c r="F5" s="107"/>
      <c r="G5" s="77">
        <f ca="1">IFERROR(NOW()-F5,"-")</f>
        <v>45959.548855787034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45959.548855787034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45959.548855787034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45959.548855787034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45959.548855787034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45959.548855787034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45959.548855787034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45959.548855787034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45959.548855787034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45959.548855787034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45959.548855787034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45959.548855787034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45959.548855787034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45959.548855787034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45959.548855787034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45959.548855787034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45959.548855787034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45959.548855787034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45959.548855787034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45959.548855787034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45959.548855787034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45959.548855787034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45959.548855787034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45959.548855787034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45959.548855787034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45959.548855787034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45959.548855787034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45959.548855787034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45959.548855787034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45959.548855787034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45959.548855787034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45959.548855787034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45959.548855787034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45959.548855787034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45959.548855787034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45959.548855787034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45959.548855787034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45959.548855787034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45959.548855787034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45959.548855787034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45959.548855787034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45959.548855787034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45959.548855787034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45959.548855787034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45959.548855787034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45959.548855787034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45959.548855787034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45959.548855787034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45959.548855787034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45959.548855787034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45959.548855787034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45959.548855787034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45959.548855787034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45959.548855787034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45959.548855787034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45959.548855787034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45959.548855787034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45959.548855787034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45959.548855787034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45959.548855787034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45959.548855787034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45959.548855787034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45959.548855787034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45959.548855787034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45959.548855787034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45959.548855787034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45959.548855787034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45959.548855787034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45959.548855787034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45959.548855787034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45959.548855787034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45959.548855787034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45959.548855787034</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2025-10-29T10:12:24Z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